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75" firstSheet="1" activeTab="1"/>
  </bookViews>
  <sheets>
    <sheet name="Daf_Hdr_Test" sheetId="5" state="hidden" r:id="rId1"/>
    <sheet name="MHSW SMTR GENAP 07 Maret 2022" sheetId="4" r:id="rId2"/>
    <sheet name="JUMLAH MAHASISWA" sheetId="10" state="hidden" r:id="rId3"/>
    <sheet name="Sheet2" sheetId="9" state="hidden" r:id="rId4"/>
    <sheet name="Sheet1" sheetId="6" state="hidden" r:id="rId5"/>
    <sheet name="cek registasi" sheetId="7" state="hidden" r:id="rId6"/>
    <sheet name="Pembimbing Akademik" sheetId="8" state="hidden" r:id="rId7"/>
  </sheets>
  <definedNames>
    <definedName name="_xlnm._FilterDatabase" localSheetId="1" hidden="1">'MHSW SMTR GENAP 07 Maret 2022'!$B$635:$D$659</definedName>
    <definedName name="MSN_MoneyCentral_Investor_Currency_Rates" localSheetId="1">'MHSW SMTR GENAP 07 Maret 2022'!#REF!</definedName>
    <definedName name="_xlnm.Print_Area" localSheetId="1">'MHSW SMTR GENAP 07 Maret 2022'!#REF!</definedName>
    <definedName name="TABEL_NILAI" localSheetId="0">#REF!</definedName>
    <definedName name="TABEL_NILA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2" i="4" l="1"/>
  <c r="A672" i="4"/>
  <c r="G633" i="4"/>
  <c r="A633" i="4"/>
  <c r="G594" i="4"/>
  <c r="A594" i="4"/>
  <c r="N555" i="4"/>
  <c r="G555" i="4"/>
  <c r="A555" i="4"/>
  <c r="N477" i="4"/>
  <c r="G477" i="4"/>
  <c r="A477" i="4"/>
  <c r="N442" i="4"/>
  <c r="G442" i="4"/>
  <c r="A442" i="4"/>
  <c r="U364" i="4"/>
  <c r="N364" i="4"/>
  <c r="G364" i="4"/>
  <c r="G286" i="4"/>
  <c r="A286" i="4"/>
  <c r="G246" i="4"/>
  <c r="A246" i="4"/>
  <c r="N207" i="4"/>
  <c r="G207" i="4"/>
  <c r="A207" i="4"/>
  <c r="G84" i="4"/>
  <c r="A84" i="4"/>
  <c r="G45" i="4"/>
  <c r="A45" i="4"/>
  <c r="G6" i="4"/>
  <c r="A6" i="4"/>
  <c r="A669" i="4" l="1"/>
  <c r="J472" i="4" l="1"/>
  <c r="J393" i="4"/>
  <c r="J392" i="4"/>
  <c r="J316" i="4"/>
  <c r="D316" i="4"/>
  <c r="D315" i="4"/>
  <c r="D275" i="4"/>
  <c r="D276" i="4"/>
  <c r="J276" i="4"/>
  <c r="D75" i="4"/>
  <c r="D74" i="4"/>
  <c r="D237" i="4"/>
  <c r="J114" i="4"/>
  <c r="J113" i="4"/>
  <c r="D114" i="4"/>
  <c r="J74" i="4"/>
  <c r="J36" i="4"/>
  <c r="J35" i="4"/>
  <c r="Q585" i="4"/>
  <c r="Q584" i="4"/>
  <c r="D585" i="4"/>
  <c r="D584" i="4"/>
  <c r="D472" i="4" l="1"/>
  <c r="D471" i="4"/>
  <c r="Q237" i="4"/>
  <c r="Q236" i="4"/>
  <c r="J237" i="4"/>
  <c r="J236" i="4"/>
  <c r="D236" i="4"/>
  <c r="D113" i="4"/>
  <c r="D36" i="4"/>
  <c r="D35" i="4"/>
  <c r="P587" i="4" l="1"/>
  <c r="I587" i="4"/>
  <c r="C587" i="4"/>
  <c r="P474" i="4"/>
  <c r="I474" i="4"/>
  <c r="C474" i="4"/>
  <c r="P239" i="4"/>
  <c r="I239" i="4"/>
  <c r="C239" i="4"/>
  <c r="Q472" i="4"/>
  <c r="Q471" i="4"/>
  <c r="J471" i="4"/>
  <c r="Q586" i="4" l="1"/>
  <c r="C31" i="10" s="1"/>
  <c r="J473" i="4"/>
  <c r="C21" i="10" s="1"/>
  <c r="D473" i="4"/>
  <c r="C20" i="10" s="1"/>
  <c r="Q473" i="4"/>
  <c r="C22" i="10" s="1"/>
  <c r="Q238" i="4"/>
  <c r="C15" i="10" s="1"/>
  <c r="I38" i="4"/>
  <c r="C38" i="4"/>
  <c r="A361" i="4"/>
  <c r="A439" i="4" s="1"/>
  <c r="A159" i="4"/>
  <c r="A81" i="4"/>
  <c r="A282" i="4" s="1"/>
  <c r="A42" i="4"/>
  <c r="A591" i="4" s="1"/>
  <c r="A2" i="4"/>
  <c r="A204" i="4" s="1"/>
  <c r="I705" i="4"/>
  <c r="C705" i="4"/>
  <c r="I665" i="4"/>
  <c r="C665" i="4"/>
  <c r="I626" i="4"/>
  <c r="C626" i="4"/>
  <c r="P509" i="4"/>
  <c r="I509" i="4"/>
  <c r="C509" i="4"/>
  <c r="W396" i="4"/>
  <c r="P396" i="4"/>
  <c r="I396" i="4"/>
  <c r="I318" i="4"/>
  <c r="C318" i="4"/>
  <c r="I278" i="4"/>
  <c r="C278" i="4"/>
  <c r="I116" i="4"/>
  <c r="C116" i="4"/>
  <c r="I77" i="4"/>
  <c r="C77" i="4"/>
  <c r="A400" i="4" l="1"/>
  <c r="A630" i="4"/>
  <c r="A243" i="4"/>
  <c r="A552" i="4"/>
  <c r="D827" i="4"/>
  <c r="J827" i="4"/>
  <c r="D826" i="4"/>
  <c r="J826" i="4"/>
  <c r="J828" i="4" l="1"/>
  <c r="D828" i="4"/>
  <c r="Q354" i="4"/>
  <c r="Q355" i="4"/>
  <c r="Q393" i="4"/>
  <c r="Q394" i="4"/>
  <c r="Q432" i="4"/>
  <c r="Q433" i="4"/>
  <c r="J506" i="4"/>
  <c r="J507" i="4"/>
  <c r="Q545" i="4"/>
  <c r="Q546" i="4"/>
  <c r="Q741" i="4"/>
  <c r="Q742" i="4"/>
  <c r="Q785" i="4"/>
  <c r="Q786" i="4"/>
  <c r="X742" i="4"/>
  <c r="X741" i="4"/>
  <c r="J585" i="4"/>
  <c r="J584" i="4"/>
  <c r="J275" i="4"/>
  <c r="D433" i="4"/>
  <c r="D432" i="4"/>
  <c r="X433" i="4"/>
  <c r="X432" i="4"/>
  <c r="J433" i="4"/>
  <c r="J432" i="4"/>
  <c r="Q507" i="4"/>
  <c r="Q506" i="4"/>
  <c r="D546" i="4"/>
  <c r="D545" i="4"/>
  <c r="J703" i="4"/>
  <c r="D703" i="4"/>
  <c r="J702" i="4"/>
  <c r="D702" i="4"/>
  <c r="J315" i="4"/>
  <c r="J355" i="4"/>
  <c r="D355" i="4"/>
  <c r="J354" i="4"/>
  <c r="D354" i="4"/>
  <c r="J75" i="4"/>
  <c r="J153" i="4"/>
  <c r="D153" i="4"/>
  <c r="J152" i="4"/>
  <c r="D152" i="4"/>
  <c r="J741" i="4"/>
  <c r="J742" i="4"/>
  <c r="D741" i="4"/>
  <c r="D742" i="4"/>
  <c r="J663" i="4"/>
  <c r="J662" i="4"/>
  <c r="D663" i="4"/>
  <c r="D662" i="4"/>
  <c r="J624" i="4"/>
  <c r="D624" i="4"/>
  <c r="J623" i="4"/>
  <c r="D623" i="4"/>
  <c r="D786" i="4"/>
  <c r="D785" i="4"/>
  <c r="D394" i="4"/>
  <c r="D393" i="4"/>
  <c r="C200" i="4"/>
  <c r="X393" i="4"/>
  <c r="X394" i="4"/>
  <c r="D505" i="4"/>
  <c r="D506" i="4"/>
  <c r="J545" i="4"/>
  <c r="X545" i="4"/>
  <c r="J546" i="4"/>
  <c r="X546" i="4"/>
  <c r="J785" i="4"/>
  <c r="X785" i="4"/>
  <c r="J786" i="4"/>
  <c r="X786" i="4"/>
  <c r="J787" i="4" l="1"/>
  <c r="D625" i="4"/>
  <c r="C32" i="10" s="1"/>
  <c r="D434" i="4"/>
  <c r="X547" i="4"/>
  <c r="J37" i="4"/>
  <c r="C8" i="10" s="1"/>
  <c r="J238" i="4"/>
  <c r="C14" i="10" s="1"/>
  <c r="J154" i="4"/>
  <c r="J115" i="4"/>
  <c r="C12" i="10" s="1"/>
  <c r="J625" i="4"/>
  <c r="C33" i="10" s="1"/>
  <c r="D664" i="4"/>
  <c r="C34" i="10" s="1"/>
  <c r="D743" i="4"/>
  <c r="J76" i="4"/>
  <c r="C10" i="10" s="1"/>
  <c r="J434" i="4"/>
  <c r="Q547" i="4"/>
  <c r="Q356" i="4"/>
  <c r="D507" i="4"/>
  <c r="C23" i="10" s="1"/>
  <c r="X395" i="4"/>
  <c r="C28" i="10" s="1"/>
  <c r="J664" i="4"/>
  <c r="C35" i="10" s="1"/>
  <c r="Q508" i="4"/>
  <c r="C25" i="10" s="1"/>
  <c r="X434" i="4"/>
  <c r="Q743" i="4"/>
  <c r="Q395" i="4"/>
  <c r="C27" i="10" s="1"/>
  <c r="D154" i="4"/>
  <c r="J547" i="4"/>
  <c r="D787" i="4"/>
  <c r="J743" i="4"/>
  <c r="J356" i="4"/>
  <c r="J317" i="4"/>
  <c r="C19" i="10" s="1"/>
  <c r="J704" i="4"/>
  <c r="C37" i="10" s="1"/>
  <c r="X787" i="4"/>
  <c r="J394" i="4"/>
  <c r="C26" i="10" s="1"/>
  <c r="X743" i="4"/>
  <c r="Q787" i="4"/>
  <c r="D76" i="4"/>
  <c r="C9" i="10" s="1"/>
  <c r="D356" i="4"/>
  <c r="D317" i="4"/>
  <c r="C18" i="10" s="1"/>
  <c r="D704" i="4"/>
  <c r="C36" i="10" s="1"/>
  <c r="D547" i="4"/>
  <c r="D586" i="4"/>
  <c r="C29" i="10" s="1"/>
  <c r="D37" i="4"/>
  <c r="C7" i="10" s="1"/>
  <c r="D238" i="4"/>
  <c r="C13" i="10" s="1"/>
  <c r="D115" i="4"/>
  <c r="C11" i="10" s="1"/>
  <c r="D395" i="4"/>
  <c r="Q434" i="4"/>
  <c r="J508" i="4"/>
  <c r="C24" i="10" s="1"/>
  <c r="D277" i="4"/>
  <c r="C16" i="10" s="1"/>
  <c r="J586" i="4"/>
  <c r="C30" i="10" s="1"/>
  <c r="J277" i="4"/>
  <c r="C17" i="10" s="1"/>
  <c r="G8" i="10" s="1"/>
  <c r="G10" i="10" l="1"/>
  <c r="G9" i="10"/>
  <c r="G7" i="10"/>
</calcChain>
</file>

<file path=xl/comments1.xml><?xml version="1.0" encoding="utf-8"?>
<comments xmlns="http://schemas.openxmlformats.org/spreadsheetml/2006/main">
  <authors>
    <author>Admins</author>
  </authors>
  <commentList>
    <comment ref="W723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<sst xmlns="http://schemas.openxmlformats.org/spreadsheetml/2006/main" count="2923" uniqueCount="1346">
  <si>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</si>
  <si>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</si>
  <si>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</si>
  <si>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</si>
  <si>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</si>
  <si>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</si>
  <si>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</si>
  <si>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</si>
  <si>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</si>
  <si>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</si>
  <si>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</si>
  <si>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</si>
  <si>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</si>
  <si>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</si>
  <si>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</si>
  <si>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</si>
  <si>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</si>
  <si>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</si>
  <si>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</si>
  <si>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</si>
  <si>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</si>
  <si>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</si>
  <si>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</si>
  <si>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</si>
  <si>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</si>
  <si>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</si>
  <si>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</si>
  <si>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</si>
  <si>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</si>
  <si>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</si>
  <si>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</si>
  <si>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</si>
  <si>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</si>
  <si>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</si>
  <si>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</si>
  <si>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</si>
  <si>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</si>
  <si>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</si>
  <si>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</si>
  <si>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</si>
  <si>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</si>
  <si>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</si>
  <si>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</si>
  <si>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</si>
  <si>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</si>
  <si>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</si>
  <si>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</si>
  <si>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</si>
  <si>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</si>
  <si>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</si>
  <si>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</si>
  <si>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</si>
  <si>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</si>
  <si>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</si>
  <si>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</si>
  <si>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</si>
  <si>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</si>
  <si>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</si>
  <si>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KELAS/ SEMESTER :  4 PJJ/ 8+</t>
  </si>
  <si>
    <t>KELAS/ SEMESTER :  4 PJJ/ 8++</t>
  </si>
  <si>
    <t>KELAS/ SEMESTER :  4 TOL/ 8++++</t>
  </si>
  <si>
    <t>KELAS/ SEMESTER :  4 PJJ/ 8+++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</si>
  <si>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</si>
  <si>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</si>
  <si>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</si>
  <si>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</si>
  <si>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</si>
  <si>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</si>
  <si>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</si>
  <si>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</si>
  <si>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</si>
  <si>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</si>
  <si>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</si>
  <si>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</si>
  <si>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</si>
  <si>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</si>
  <si>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</si>
  <si>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</si>
  <si>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</si>
  <si>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</si>
  <si>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</si>
  <si>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</si>
  <si>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</si>
  <si>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</si>
  <si>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</si>
  <si>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</si>
  <si>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</si>
  <si>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</si>
  <si>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</si>
  <si>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</si>
  <si>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</si>
  <si>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</si>
  <si>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</si>
  <si>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</si>
  <si>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</si>
  <si>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</si>
  <si>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</si>
  <si>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</si>
  <si>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</si>
  <si>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</si>
  <si>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</si>
  <si>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KERTAS WARNA PUTIH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</si>
  <si>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</si>
  <si>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</si>
  <si>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</si>
  <si>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</si>
  <si>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</si>
  <si>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</si>
  <si>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</si>
  <si>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</si>
  <si>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</si>
  <si>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</si>
  <si>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</si>
  <si>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</si>
  <si>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</si>
  <si>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</si>
  <si>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</si>
  <si>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</si>
  <si>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</si>
  <si>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</si>
  <si>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</si>
  <si>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</si>
  <si>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</si>
  <si>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</si>
  <si>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</si>
  <si>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</si>
  <si>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</si>
  <si>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</si>
  <si>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</si>
  <si>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</si>
  <si>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</si>
  <si>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</si>
  <si>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</si>
  <si>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</si>
  <si>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</si>
  <si>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</si>
  <si>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</si>
  <si>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</si>
  <si>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</si>
  <si>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</si>
  <si>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</si>
  <si>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</si>
  <si>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</si>
  <si>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</si>
  <si>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</si>
  <si>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</si>
  <si>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</si>
  <si>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</si>
  <si>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</si>
  <si>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</si>
  <si>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</si>
  <si>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</si>
  <si>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</si>
  <si>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</si>
  <si>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</si>
  <si>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</si>
  <si>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</si>
  <si>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</si>
  <si>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</si>
  <si>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</si>
  <si>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</si>
  <si>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</si>
  <si>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</si>
  <si>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</si>
  <si>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</si>
  <si>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</si>
  <si>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</si>
  <si>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</si>
  <si>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</si>
  <si>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</si>
  <si>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</si>
  <si>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</si>
  <si>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</si>
  <si>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</si>
  <si>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</si>
  <si>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</si>
  <si>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</si>
  <si>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</si>
  <si>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</si>
  <si>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</si>
  <si>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</si>
  <si>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</si>
  <si>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</si>
  <si>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</si>
  <si>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</si>
  <si>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</si>
  <si>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</si>
  <si>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</si>
  <si>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</si>
  <si>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</si>
  <si>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</si>
  <si>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</si>
  <si>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</si>
  <si>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</si>
  <si>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</si>
  <si>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</si>
  <si>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</si>
  <si>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</si>
  <si>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</si>
  <si>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</si>
  <si>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</si>
  <si>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</si>
  <si>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</si>
  <si>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</si>
  <si>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</si>
  <si>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Pembimbing Akademik :</t>
  </si>
  <si>
    <t>Tri Widya Swastika, S.T., M.T.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</si>
  <si>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</si>
  <si>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</si>
  <si>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</si>
  <si>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</si>
  <si>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</si>
  <si>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</si>
  <si>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</si>
  <si>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</si>
  <si>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</si>
  <si>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</si>
  <si>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</si>
  <si>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</si>
  <si>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</si>
  <si>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</si>
  <si>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</si>
  <si>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</si>
  <si>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</si>
  <si>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</si>
  <si>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</si>
  <si>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</si>
  <si>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</si>
  <si>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</si>
  <si>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</si>
  <si>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</si>
  <si>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</si>
  <si>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</si>
  <si>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</si>
  <si>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</si>
  <si>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</si>
  <si>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</si>
  <si>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</si>
  <si>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</si>
  <si>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</si>
  <si>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</si>
  <si>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</si>
  <si>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</si>
  <si>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</si>
  <si>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</si>
  <si>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</si>
  <si>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</si>
  <si>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</si>
  <si>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</si>
  <si>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</si>
  <si>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</si>
  <si>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</si>
  <si>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</si>
  <si>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</si>
  <si>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</si>
  <si>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</si>
  <si>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</si>
  <si>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</si>
  <si>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</si>
  <si>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</si>
  <si>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</si>
  <si>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</si>
  <si>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</si>
  <si>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</si>
  <si>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</si>
  <si>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</si>
  <si>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</si>
  <si>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</si>
  <si>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</si>
  <si>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</si>
  <si>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</si>
  <si>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</si>
  <si>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</si>
  <si>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</si>
  <si>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</si>
  <si>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</si>
  <si>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</si>
  <si>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</si>
  <si>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</si>
  <si>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</si>
  <si>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</si>
  <si>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</si>
  <si>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</si>
  <si>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</si>
  <si>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</si>
  <si>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</si>
  <si>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</si>
  <si>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</si>
  <si>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</si>
  <si>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</si>
  <si>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</si>
  <si>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</si>
  <si>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</si>
  <si>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</si>
  <si>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</si>
  <si>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</si>
  <si>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</si>
  <si>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</si>
  <si>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</si>
  <si>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</si>
  <si>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</si>
  <si>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</si>
  <si>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</si>
  <si>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</si>
  <si>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</si>
  <si>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</si>
  <si>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</si>
  <si>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</si>
  <si>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</si>
  <si>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</si>
  <si>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</si>
  <si>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</si>
  <si>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</si>
  <si>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</si>
  <si>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</si>
  <si>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</si>
  <si>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</si>
  <si>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</si>
  <si>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</si>
  <si>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</si>
  <si>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</si>
  <si>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</si>
  <si>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</si>
  <si>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</si>
  <si>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</si>
  <si>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</si>
  <si>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</si>
  <si>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</si>
  <si>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</si>
  <si>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</si>
  <si>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</si>
  <si>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</si>
  <si>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</si>
  <si>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</si>
  <si>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</si>
  <si>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</si>
  <si>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</si>
  <si>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</si>
  <si>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</si>
  <si>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</si>
  <si>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</si>
  <si>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</si>
  <si>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</si>
  <si>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</si>
  <si>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</si>
  <si>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</si>
  <si>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</si>
  <si>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</si>
  <si>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</si>
  <si>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</si>
  <si>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</si>
  <si>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</si>
  <si>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</si>
  <si>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</si>
  <si>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</si>
  <si>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</si>
  <si>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</si>
  <si>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</si>
  <si>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</si>
  <si>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</si>
  <si>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</si>
  <si>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</si>
  <si>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</si>
  <si>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</si>
  <si>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</si>
  <si>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Muhamad Iqbal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</si>
  <si>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</si>
  <si>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</si>
  <si>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</si>
  <si>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</si>
  <si>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</si>
  <si>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</si>
  <si>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</si>
  <si>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>Kimildo Subha</t>
  </si>
  <si>
    <t xml:space="preserve"> Ria Ayu Rahmawati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</si>
  <si>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</si>
  <si>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</si>
  <si>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</si>
  <si>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</si>
  <si>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</si>
  <si>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</si>
  <si>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</si>
  <si>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</si>
  <si>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</si>
  <si>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</si>
  <si>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</si>
  <si>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</si>
  <si>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</si>
  <si>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</si>
  <si>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</si>
  <si>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</si>
  <si>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</si>
  <si>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</si>
  <si>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</si>
  <si>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</si>
  <si>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</si>
  <si>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</si>
  <si>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</si>
  <si>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</si>
  <si>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</si>
  <si>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</si>
  <si>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</si>
  <si>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</si>
  <si>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</si>
  <si>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</si>
  <si>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</si>
  <si>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</si>
  <si>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</si>
  <si>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</si>
  <si>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</si>
  <si>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</si>
  <si>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</si>
  <si>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</si>
  <si>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</si>
  <si>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</si>
  <si>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</si>
  <si>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</si>
  <si>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</si>
  <si>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</si>
  <si>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</si>
  <si>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</si>
  <si>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</si>
  <si>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</si>
  <si>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</si>
  <si>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</si>
  <si>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</si>
  <si>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</si>
  <si>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</si>
  <si>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</si>
  <si>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</si>
  <si>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</si>
  <si>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</si>
  <si>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</si>
  <si>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</si>
  <si>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</si>
  <si>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</si>
  <si>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</si>
  <si>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</si>
  <si>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</si>
  <si>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</si>
  <si>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</si>
  <si>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</si>
  <si>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</si>
  <si>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</si>
  <si>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</si>
  <si>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</si>
  <si>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</si>
  <si>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</si>
  <si>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</si>
  <si>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</si>
  <si>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</si>
  <si>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</si>
  <si>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</si>
  <si>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</si>
  <si>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</si>
  <si>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</si>
  <si>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</si>
  <si>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</si>
  <si>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</si>
  <si>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</si>
  <si>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</si>
  <si>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</si>
  <si>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</si>
  <si>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</si>
  <si>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</si>
  <si>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</si>
  <si>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</si>
  <si>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</si>
  <si>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</si>
  <si>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</si>
  <si>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</si>
  <si>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</si>
  <si>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</si>
  <si>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</si>
  <si>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</si>
  <si>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</si>
  <si>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</si>
  <si>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</si>
  <si>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</si>
  <si>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</si>
  <si>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</si>
  <si>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</si>
  <si>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</si>
  <si>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</si>
  <si>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</si>
  <si>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</si>
  <si>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</si>
  <si>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</si>
  <si>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</si>
  <si>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</si>
  <si>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</si>
  <si>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</si>
  <si>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</si>
  <si>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</si>
  <si>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</si>
  <si>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</si>
  <si>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</si>
  <si>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</si>
  <si>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</si>
  <si>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</si>
  <si>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</si>
  <si>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</si>
  <si>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</si>
  <si>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</si>
  <si>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</si>
  <si>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</si>
  <si>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</si>
  <si>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</si>
  <si>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</si>
  <si>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</si>
  <si>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</si>
  <si>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</si>
  <si>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</si>
  <si>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</si>
  <si>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</si>
  <si>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</si>
  <si>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</si>
  <si>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</si>
  <si>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</si>
  <si>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</si>
  <si>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</si>
  <si>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</si>
  <si>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</si>
  <si>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</si>
  <si>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</si>
  <si>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</si>
  <si>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</si>
  <si>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</si>
  <si>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</si>
  <si>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</si>
  <si>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</si>
  <si>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</si>
  <si>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</si>
  <si>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</si>
  <si>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</si>
  <si>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</si>
  <si>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</si>
  <si>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</si>
  <si>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</si>
  <si>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</si>
  <si>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</si>
  <si>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</si>
  <si>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</si>
  <si>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</si>
  <si>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</si>
  <si>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</si>
  <si>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</si>
  <si>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</si>
  <si>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</si>
  <si>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</si>
  <si>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</si>
  <si>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</si>
  <si>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</si>
  <si>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</si>
  <si>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</si>
  <si>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</si>
  <si>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</si>
  <si>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</si>
  <si>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</si>
  <si>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 xml:space="preserve">Sofiyah Alaydrus 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</si>
  <si>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</si>
  <si>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</si>
  <si>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</si>
  <si>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</si>
  <si>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 xml:space="preserve"> Muhammad Abi Hartono </t>
  </si>
  <si>
    <t xml:space="preserve"> Rahmat Ade Surya</t>
  </si>
  <si>
    <t xml:space="preserve">Fuad Mudzakir </t>
  </si>
  <si>
    <t xml:space="preserve">Ivanka Bagus Quinnthara </t>
  </si>
  <si>
    <t xml:space="preserve">Nadia Aulia Febrizki </t>
  </si>
  <si>
    <t xml:space="preserve">Farah Zul Faykal </t>
  </si>
  <si>
    <t xml:space="preserve">Ilham Galih Pratama  </t>
  </si>
  <si>
    <t>KELAS/ SEMESTER : III KONSTRUKSI GEDUNG 1/ 6+</t>
  </si>
  <si>
    <t>KELAS/ SEMESTER : III  KONSRTUKSI GEDUNG 2/ 6+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</si>
  <si>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</si>
  <si>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</si>
  <si>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</si>
  <si>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</si>
  <si>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</si>
  <si>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</si>
  <si>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</si>
  <si>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</si>
  <si>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</si>
  <si>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</si>
  <si>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</si>
  <si>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</si>
  <si>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</si>
  <si>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</si>
  <si>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</si>
  <si>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</si>
  <si>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</si>
  <si>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</si>
  <si>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</si>
  <si>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</si>
  <si>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</si>
  <si>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</si>
  <si>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</si>
  <si>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</si>
  <si>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</si>
  <si>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Reksi Tantra Aldiano</t>
  </si>
  <si>
    <t>Rifany Rizki Salsabila</t>
  </si>
  <si>
    <t>Roberto Carlos</t>
  </si>
  <si>
    <t>Sih Noormantoro Dwi Pandumukti</t>
  </si>
  <si>
    <t>Siti Mariam Ula Romadona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</si>
  <si>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</si>
  <si>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</si>
  <si>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</si>
  <si>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</si>
  <si>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</si>
  <si>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</si>
  <si>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</si>
  <si>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</si>
  <si>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</si>
  <si>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</si>
  <si>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</si>
  <si>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</si>
  <si>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</si>
  <si>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</si>
  <si>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</si>
  <si>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</si>
  <si>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</si>
  <si>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</si>
  <si>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</si>
  <si>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</si>
  <si>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</si>
  <si>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</si>
  <si>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</si>
  <si>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</si>
  <si>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</si>
  <si>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</si>
  <si>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</si>
  <si>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</si>
  <si>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</si>
  <si>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</si>
  <si>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</si>
  <si>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</si>
  <si>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</si>
  <si>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</si>
  <si>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</si>
  <si>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</si>
  <si>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</si>
  <si>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</si>
  <si>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</si>
  <si>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</si>
  <si>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</si>
  <si>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</si>
  <si>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</si>
  <si>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</si>
  <si>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</si>
  <si>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</si>
  <si>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</si>
  <si>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</si>
  <si>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</si>
  <si>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</si>
  <si>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</si>
  <si>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</si>
  <si>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</si>
  <si>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</si>
  <si>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</si>
  <si>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</si>
  <si>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</si>
  <si>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</si>
  <si>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</si>
  <si>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</si>
  <si>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</si>
  <si>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</si>
  <si>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</si>
  <si>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</si>
  <si>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</si>
  <si>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</si>
  <si>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</si>
  <si>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</si>
  <si>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</si>
  <si>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</si>
  <si>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</si>
  <si>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</si>
  <si>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</si>
  <si>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</si>
  <si>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</si>
  <si>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</si>
  <si>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</si>
  <si>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</si>
  <si>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</si>
  <si>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</si>
  <si>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</si>
  <si>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</si>
  <si>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</si>
  <si>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</si>
  <si>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</si>
  <si>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</si>
  <si>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</si>
  <si>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</si>
  <si>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</si>
  <si>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</si>
  <si>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</si>
  <si>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</si>
  <si>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</si>
  <si>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</si>
  <si>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</si>
  <si>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</si>
  <si>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</si>
  <si>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</si>
  <si>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</si>
  <si>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</si>
  <si>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</si>
  <si>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</si>
  <si>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</si>
  <si>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</si>
  <si>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</si>
  <si>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</si>
  <si>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</si>
  <si>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</si>
  <si>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</si>
  <si>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</si>
  <si>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</si>
  <si>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</si>
  <si>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</si>
  <si>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</si>
  <si>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</si>
  <si>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</si>
  <si>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</si>
  <si>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</si>
  <si>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</si>
  <si>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</si>
  <si>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</si>
  <si>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</si>
  <si>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</si>
  <si>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</si>
  <si>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</si>
  <si>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</si>
  <si>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</si>
  <si>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</si>
  <si>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</si>
  <si>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</si>
  <si>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</si>
  <si>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</si>
  <si>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</si>
  <si>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</si>
  <si>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</si>
  <si>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</si>
  <si>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</si>
  <si>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</si>
  <si>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</si>
  <si>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</si>
  <si>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</si>
  <si>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</si>
  <si>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</si>
  <si>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</si>
  <si>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</si>
  <si>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</si>
  <si>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</si>
  <si>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</si>
  <si>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</si>
  <si>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</si>
  <si>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</si>
  <si>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</si>
  <si>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</si>
  <si>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</si>
  <si>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</si>
  <si>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</si>
  <si>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</si>
  <si>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</si>
  <si>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</si>
  <si>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</si>
  <si>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</si>
  <si>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</si>
  <si>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</si>
  <si>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 xml:space="preserve">Alinus Tabuni </t>
  </si>
  <si>
    <t>Leni Wahyuni</t>
  </si>
  <si>
    <t>Sheila Farhani</t>
  </si>
  <si>
    <t>Muhamad Ridwan</t>
  </si>
  <si>
    <t>KELAS/ SEMESTER :  1 TOL/ 1</t>
  </si>
  <si>
    <t>MAHASISWA TINGKAT 4 (EMPAT) TAHUN MASUK 2015 - SEMESTER GANJIL  2020/ 2021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</si>
  <si>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</si>
  <si>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</si>
  <si>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</si>
  <si>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</si>
  <si>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</si>
  <si>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</si>
  <si>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</si>
  <si>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</si>
  <si>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</si>
  <si>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</si>
  <si>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</si>
  <si>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</si>
  <si>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</si>
  <si>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</si>
  <si>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</si>
  <si>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</si>
  <si>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</si>
  <si>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</si>
  <si>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</si>
  <si>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</si>
  <si>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</si>
  <si>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</si>
  <si>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</si>
  <si>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</si>
  <si>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</si>
  <si>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</si>
  <si>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</si>
  <si>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</si>
  <si>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</si>
  <si>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</si>
  <si>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</si>
  <si>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</si>
  <si>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</si>
  <si>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</si>
  <si>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</si>
  <si>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</si>
  <si>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</si>
  <si>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</si>
  <si>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</si>
  <si>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</si>
  <si>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</si>
  <si>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</si>
  <si>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</si>
  <si>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</si>
  <si>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</si>
  <si>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</si>
  <si>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</si>
  <si>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</si>
  <si>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</si>
  <si>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</si>
  <si>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</si>
  <si>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</si>
  <si>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</si>
  <si>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</si>
  <si>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</si>
  <si>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</si>
  <si>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</si>
  <si>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</si>
  <si>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</si>
  <si>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</si>
  <si>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</si>
  <si>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</si>
  <si>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</si>
  <si>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</si>
  <si>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</si>
  <si>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</si>
  <si>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</si>
  <si>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</si>
  <si>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</si>
  <si>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</si>
  <si>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</si>
  <si>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</si>
  <si>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</si>
  <si>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</si>
  <si>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</si>
  <si>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</si>
  <si>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</si>
  <si>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</si>
  <si>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</si>
  <si>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</si>
  <si>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</si>
  <si>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</si>
  <si>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</si>
  <si>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</si>
  <si>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</si>
  <si>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</si>
  <si>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</si>
  <si>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</si>
  <si>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</si>
  <si>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</si>
  <si>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</si>
  <si>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</si>
  <si>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</si>
  <si>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</si>
  <si>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</si>
  <si>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</si>
  <si>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</si>
  <si>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</si>
  <si>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</si>
  <si>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</si>
  <si>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</si>
  <si>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</si>
  <si>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</si>
  <si>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</si>
  <si>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</si>
  <si>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</si>
  <si>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</si>
  <si>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</si>
  <si>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</si>
  <si>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</si>
  <si>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</si>
  <si>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</si>
  <si>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</si>
  <si>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</si>
  <si>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</si>
  <si>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</si>
  <si>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</si>
  <si>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</si>
  <si>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</si>
  <si>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</si>
  <si>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</si>
  <si>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</si>
  <si>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</si>
  <si>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</si>
  <si>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</si>
  <si>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</si>
  <si>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</si>
  <si>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</si>
  <si>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</si>
  <si>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</si>
  <si>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</si>
  <si>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</si>
  <si>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</si>
  <si>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</si>
  <si>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</si>
  <si>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</si>
  <si>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</si>
  <si>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</si>
  <si>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</si>
  <si>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</si>
  <si>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</si>
  <si>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</si>
  <si>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</si>
  <si>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</si>
  <si>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</si>
  <si>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</si>
  <si>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</si>
  <si>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</si>
  <si>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</si>
  <si>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</si>
  <si>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</si>
  <si>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</si>
  <si>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</si>
  <si>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</si>
  <si>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</si>
  <si>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</si>
  <si>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</si>
  <si>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</si>
  <si>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</si>
  <si>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</si>
  <si>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</si>
  <si>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</si>
  <si>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</si>
  <si>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</si>
  <si>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</si>
  <si>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</si>
  <si>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</si>
  <si>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</si>
  <si>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</si>
  <si>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</si>
  <si>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</si>
  <si>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</si>
  <si>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</si>
  <si>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</si>
  <si>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</si>
  <si>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</si>
  <si>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</si>
  <si>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</si>
  <si>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</si>
  <si>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</si>
  <si>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</si>
  <si>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</si>
  <si>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</si>
  <si>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</si>
  <si>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</si>
  <si>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</si>
  <si>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</si>
  <si>
    <t>3PJJ</t>
  </si>
  <si>
    <t>1TKG2</t>
  </si>
  <si>
    <t>2TKG2</t>
  </si>
  <si>
    <t>JK</t>
  </si>
  <si>
    <t>KELAS</t>
  </si>
  <si>
    <t>KET</t>
  </si>
  <si>
    <t>DO</t>
  </si>
  <si>
    <t>2KG2</t>
  </si>
  <si>
    <t>PUTRI KELI MUTIARA RAHMAH</t>
  </si>
  <si>
    <t>Konstruksi Gedung</t>
  </si>
  <si>
    <t>HENDRI WICAKSONO</t>
  </si>
  <si>
    <t>Teknik Perancangan Jalan dan Jembatan</t>
  </si>
  <si>
    <t>Cek Registrasi Di UNISYSS</t>
  </si>
  <si>
    <t>+62 812-1017-9456</t>
  </si>
  <si>
    <t>+62 895-3513-63516</t>
  </si>
  <si>
    <t>AZZIKRI RAIHAN ZAINI</t>
  </si>
  <si>
    <t>Teknik Konstruksi Gedung, SST</t>
  </si>
  <si>
    <t>+62 857-3139-0505</t>
  </si>
  <si>
    <t>IRFAN  OKTARIADI</t>
  </si>
  <si>
    <t>+62 838-0840-1562</t>
  </si>
  <si>
    <t>DENDRA PRAWIJAYA</t>
  </si>
  <si>
    <t>Konstruksi Sipil</t>
  </si>
  <si>
    <t>+62 896-1585-4173</t>
  </si>
  <si>
    <t>NURUL SALMA H</t>
  </si>
  <si>
    <t>+62 858-1136-8579</t>
  </si>
  <si>
    <t>MUHAMMAD NUR FADHILLAH IGUS</t>
  </si>
  <si>
    <t>+62 857-7825-2446</t>
  </si>
  <si>
    <t>nama</t>
  </si>
  <si>
    <t>angkatan</t>
  </si>
  <si>
    <t>Prodi</t>
  </si>
  <si>
    <t>No HP</t>
  </si>
  <si>
    <t>TIDAK AKTIF</t>
  </si>
  <si>
    <t>CUTI</t>
  </si>
  <si>
    <t>PINDAH</t>
  </si>
  <si>
    <t>2KG1</t>
  </si>
  <si>
    <t>1PJJ</t>
  </si>
  <si>
    <t>Mengundurkan Diri</t>
  </si>
  <si>
    <t>MENGULANG GANJIL 20/21</t>
  </si>
  <si>
    <t>2TKG1</t>
  </si>
  <si>
    <t>4TKG2</t>
  </si>
  <si>
    <t>Cuti Mengulang</t>
  </si>
  <si>
    <t>Meninggal</t>
  </si>
  <si>
    <t>2PJJ</t>
  </si>
  <si>
    <t>KELAS/ SEMESTER : IV TKG 1/  8++</t>
  </si>
  <si>
    <t>KELAS/ SEMESTER : IV TKG 2/  8++</t>
  </si>
  <si>
    <t>1KG1</t>
  </si>
  <si>
    <t>Nama Pembimbing Akademik</t>
  </si>
  <si>
    <t>1KG2</t>
  </si>
  <si>
    <t>3KG1</t>
  </si>
  <si>
    <t>3KG2</t>
  </si>
  <si>
    <t>1KS1</t>
  </si>
  <si>
    <t>1KS2</t>
  </si>
  <si>
    <t>1KS3</t>
  </si>
  <si>
    <t>2KS1</t>
  </si>
  <si>
    <t>2KS2</t>
  </si>
  <si>
    <t>3KS1</t>
  </si>
  <si>
    <t>3KS2</t>
  </si>
  <si>
    <t>2JT</t>
  </si>
  <si>
    <t>3JT</t>
  </si>
  <si>
    <t>4JT</t>
  </si>
  <si>
    <t>1PJJ1</t>
  </si>
  <si>
    <t>1PJJ2</t>
  </si>
  <si>
    <t>1PJJ3</t>
  </si>
  <si>
    <t>4PJJ</t>
  </si>
  <si>
    <t>1TKG1</t>
  </si>
  <si>
    <t>1TKG3</t>
  </si>
  <si>
    <t>3TKG1</t>
  </si>
  <si>
    <t>3TKG2</t>
  </si>
  <si>
    <t>4TKG1</t>
  </si>
  <si>
    <t>Jonathan Saputra, S.Pd, M.Si.</t>
  </si>
  <si>
    <t>Lindasari Wulandari, S.Hum., M.Hum.</t>
  </si>
  <si>
    <t>Dra. Siti Aisiyah, M.Hum.</t>
  </si>
  <si>
    <t>Mursid, S.T., M.Eng.</t>
  </si>
  <si>
    <t>Agung Budi Broto, S.T., M.T.</t>
  </si>
  <si>
    <t>Anis Rosyidah, S.Pd, S.ST, M.T.</t>
  </si>
  <si>
    <t>Putera Agung Maha Agung, S.T., M.T., Ph.D.</t>
  </si>
  <si>
    <t>Erlina Yanuarini, S.T., M.T., M.Sc.</t>
  </si>
  <si>
    <t>Drs. Sarito, S.T., M.Eng.</t>
  </si>
  <si>
    <t>Desi Supriyan, Drs., S.T., M.M.</t>
  </si>
  <si>
    <t>Rinawati, S.T., M.T.</t>
  </si>
  <si>
    <t>Darul Nurjanah, S.Ag, M.Si.</t>
  </si>
  <si>
    <t>Dr. Fauzri Fahimuddin, Ir. M.Sc.</t>
  </si>
  <si>
    <t>Budi Damianto, S.T., M.Si.</t>
  </si>
  <si>
    <t>Drs. Djedjen Achmad, S.T., M.Si.</t>
  </si>
  <si>
    <t>Achmad Nadjam, S.T., M.T.</t>
  </si>
  <si>
    <t>Drs. R. Agus Murdiyoto, S.T., M.Si.</t>
  </si>
  <si>
    <t>Yanuar Setiawan, S.T., M.T.</t>
  </si>
  <si>
    <t>Nama Tingkatan</t>
  </si>
  <si>
    <t>MAHASISWA TINGKAT 1 (SATU) TAHUN MASUK</t>
  </si>
  <si>
    <t>MAHASISWA TINGKAT 2 (DUA) TAHUN MASUK</t>
  </si>
  <si>
    <t>MAHASISWA TINGKAT 3 (TIGA) TAHUN MASUK</t>
  </si>
  <si>
    <t>MAHASISWA TINGKAT 4 (EMPAT) TAHUN MASUK</t>
  </si>
  <si>
    <t>SEMESTER GANJIL TAHUN AKADEMIK</t>
  </si>
  <si>
    <t>Thn Masuk</t>
  </si>
  <si>
    <t>Semester</t>
  </si>
  <si>
    <t>Tahun akademik</t>
  </si>
  <si>
    <t>2021 / 2022</t>
  </si>
  <si>
    <t>PEMBAGIAN KELAS PROGRAM STUDI D-III KONSTRUKSI GEDUNG ++</t>
  </si>
  <si>
    <t>PEMBAGIAN KELAS PROGRAM STUDI D-III KONSTRUKSI SIPIL ++</t>
  </si>
  <si>
    <t>PEMBAGIAN KELAS PROGRAM STUDI D-IV PERANCANGAN JALAN DAN JEMBATAN ++</t>
  </si>
  <si>
    <t>PEMBAGIAN KELAS DAN PROGRAM STUDI D-IV TEKNIK KONSTRUKSI GEDUNG</t>
  </si>
  <si>
    <t>PEMBAGIAN KELAS DAN PROGRAM STUDI D-IV TEKNIK KONSTRUKSI GEDUNG ++</t>
  </si>
  <si>
    <t>Abdira Gym Wijaya</t>
  </si>
  <si>
    <t>Agung Yudha Fahkrana</t>
  </si>
  <si>
    <t>Ahmad Haikal Kamil</t>
  </si>
  <si>
    <t>Aulia Rahmah</t>
  </si>
  <si>
    <t>Daffa Maulana Putra Masloman</t>
  </si>
  <si>
    <t>Deva Maula Al Farizi</t>
  </si>
  <si>
    <t>Dien Fatiha Luthfiani Zahra</t>
  </si>
  <si>
    <t>Elita Yuliandini</t>
  </si>
  <si>
    <t>Faiz Aria Ramdhana</t>
  </si>
  <si>
    <t>Hana Zahira</t>
  </si>
  <si>
    <t>Hanifah Aulia</t>
  </si>
  <si>
    <t>Jasmine Rahmadhani Putri</t>
  </si>
  <si>
    <t>Muhammad Daffa Rafliansyah</t>
  </si>
  <si>
    <t>Muhammad Fahmi Zuhdi</t>
  </si>
  <si>
    <t>Muhammad Ihsan Pasya</t>
  </si>
  <si>
    <t>Muhammad Shidqi Luthfan Khalis</t>
  </si>
  <si>
    <t>Naufal Oktavian</t>
  </si>
  <si>
    <t>Orieza Fauzan</t>
  </si>
  <si>
    <t>Putri Jelita</t>
  </si>
  <si>
    <t xml:space="preserve">Razim Zakwan </t>
  </si>
  <si>
    <t>Shafa Nabilah Putri</t>
  </si>
  <si>
    <t>Syaqy Permata Fadilah</t>
  </si>
  <si>
    <t>Thalia Putri Shabiha</t>
  </si>
  <si>
    <t>Akmal Arif Athallah</t>
  </si>
  <si>
    <t>Aldorino Lemuel Bonafasius Saragih</t>
  </si>
  <si>
    <t>Alfi Rayhan Endita</t>
  </si>
  <si>
    <t>Dina Aprilia Ashari</t>
  </si>
  <si>
    <t>Fadhil Dzaky Apriansyah</t>
  </si>
  <si>
    <t>Fadhli Wisasono</t>
  </si>
  <si>
    <t>Fitri Nugrahani</t>
  </si>
  <si>
    <t>Garry Sagala</t>
  </si>
  <si>
    <t>Kartina Yuliana</t>
  </si>
  <si>
    <t>Lucky Andayu Rizqi</t>
  </si>
  <si>
    <t>Maria Ulfa</t>
  </si>
  <si>
    <t>Muhammad Haikal Kemal</t>
  </si>
  <si>
    <t>Naurah Nabihah</t>
  </si>
  <si>
    <t>Nur Ardan Wiji Pangestu</t>
  </si>
  <si>
    <t>Nurti</t>
  </si>
  <si>
    <t>Rafi Azmi</t>
  </si>
  <si>
    <t>Rika Layla Al Afifah</t>
  </si>
  <si>
    <t>Rizka Maulana Putri</t>
  </si>
  <si>
    <t>Rizki Muhammad Izzah</t>
  </si>
  <si>
    <t>Sakinah Rachmani</t>
  </si>
  <si>
    <t>Salman Al-Farizi</t>
  </si>
  <si>
    <t>Shaquille Arditya Ihsan</t>
  </si>
  <si>
    <t>Wisnu Wirayudha Santoso</t>
  </si>
  <si>
    <t>Yoga Rizky Perdana</t>
  </si>
  <si>
    <t>Adhela Octavia Almaidah</t>
  </si>
  <si>
    <t>Ananda Radhitya Purnama</t>
  </si>
  <si>
    <t>Azizah Rahmalia Fadhilah Nur</t>
  </si>
  <si>
    <t>Azzahra Nur Ariyanti</t>
  </si>
  <si>
    <t>Carina Paluphi</t>
  </si>
  <si>
    <t>Defvi Amallia</t>
  </si>
  <si>
    <t>Fajrin Juditya</t>
  </si>
  <si>
    <t>Farhah Khansa Nurazizah</t>
  </si>
  <si>
    <t>Ikhsan Yusuf Prawira Nazwir</t>
  </si>
  <si>
    <t>Imam Fuad Novra</t>
  </si>
  <si>
    <t>Ken Dzaty Nur Cahya</t>
  </si>
  <si>
    <t>Kevin Stefanus Siregar</t>
  </si>
  <si>
    <t>Mochamad Rizki Ramadhan</t>
  </si>
  <si>
    <t>Muhammad Bagas Al Rizki</t>
  </si>
  <si>
    <t>Muhammad Fairuz Ikhwani</t>
  </si>
  <si>
    <t>Muhammad Fajri</t>
  </si>
  <si>
    <t xml:space="preserve">Muhammad Miftah Faaris Sutiadi </t>
  </si>
  <si>
    <t>Olivia Salsabila</t>
  </si>
  <si>
    <t>Rabin Rahmat Faisal Sinambela</t>
  </si>
  <si>
    <t>Raihan Nurhadi</t>
  </si>
  <si>
    <t>Rakha Aulia Almuta Aly</t>
  </si>
  <si>
    <t>Rizka Indah Permata</t>
  </si>
  <si>
    <t>Rizky Imam Pramono</t>
  </si>
  <si>
    <t>Salum Mutiara Anjani</t>
  </si>
  <si>
    <t>Sathiyyah Najwa</t>
  </si>
  <si>
    <t>Adira Arista Zahra</t>
  </si>
  <si>
    <t>Andika Pratama</t>
  </si>
  <si>
    <t>Arlis Syukron Nst</t>
  </si>
  <si>
    <t>Arrum Murti Ichlasul</t>
  </si>
  <si>
    <t>Bagus Hidayatulloh</t>
  </si>
  <si>
    <t>Bintang Gumilang Sugiarto</t>
  </si>
  <si>
    <t>Dara Febrina Metarisha Ar-Rachman</t>
  </si>
  <si>
    <t>Dea Salmaputri</t>
  </si>
  <si>
    <t>Dewi Priona Amri</t>
  </si>
  <si>
    <t>Elroy Kalvin</t>
  </si>
  <si>
    <t>Fakhri Wahid Sanjaya</t>
  </si>
  <si>
    <t>Ivan Adi Pratama</t>
  </si>
  <si>
    <t>Janitra Zahra Warastika Edvan</t>
  </si>
  <si>
    <t>Leni</t>
  </si>
  <si>
    <t>Melva Aulia Mudzalifah Maksum</t>
  </si>
  <si>
    <t>Muhamad Fadlurrahman</t>
  </si>
  <si>
    <t>Naufa Putra Bagawanta</t>
  </si>
  <si>
    <t>Raditya Kusuma Dewa</t>
  </si>
  <si>
    <t>Raditya Nugraha</t>
  </si>
  <si>
    <t>Retno Ayu Hutami</t>
  </si>
  <si>
    <t>Sahrul Munawar</t>
  </si>
  <si>
    <t xml:space="preserve">Samiya Karima </t>
  </si>
  <si>
    <t>Vina Auliyaunnisa</t>
  </si>
  <si>
    <t>Aida Nurfitria</t>
  </si>
  <si>
    <t>Daffy Raihan Dirgiantara</t>
  </si>
  <si>
    <t>Diana Putri</t>
  </si>
  <si>
    <t>Dwiana Tiodora Simanjuntak</t>
  </si>
  <si>
    <t>Fakhri Nurrohman Gutomo</t>
  </si>
  <si>
    <t>Farhan Ridwan Fadil</t>
  </si>
  <si>
    <t>Farras Ahmad Abyanto</t>
  </si>
  <si>
    <t>Farrel Bayuputra Permana</t>
  </si>
  <si>
    <t>Hibrizi Hajid Al Khasyi</t>
  </si>
  <si>
    <t>Indah Ardela Febriyanti</t>
  </si>
  <si>
    <t>Khadijah Deniar Arham</t>
  </si>
  <si>
    <t>Kristoforus Aryo Vito</t>
  </si>
  <si>
    <t>Muchamad Arif Yuliansyah</t>
  </si>
  <si>
    <t>Muhamad Aziz</t>
  </si>
  <si>
    <t>Muhammad Rahman Maulana</t>
  </si>
  <si>
    <t>Putri Julianti Batubara</t>
  </si>
  <si>
    <t>Rafi Ardika Bagaskara</t>
  </si>
  <si>
    <t>Rayhan Rava Hariawan</t>
  </si>
  <si>
    <t>Syarifah 'Ulya</t>
  </si>
  <si>
    <t>Syarira Larasati Herlinarto</t>
  </si>
  <si>
    <t>Syavina Farikha</t>
  </si>
  <si>
    <t>Yessy Restuanda</t>
  </si>
  <si>
    <t>Yuni Angriani</t>
  </si>
  <si>
    <t>Zaindra Fakhri Salim</t>
  </si>
  <si>
    <t xml:space="preserve">Zalfa Rizqya Ismail </t>
  </si>
  <si>
    <t>Nadya Setya Rahayu</t>
  </si>
  <si>
    <t>Elliana Innanda Febriani Suparno</t>
  </si>
  <si>
    <t>Elma Danendra Ivan</t>
  </si>
  <si>
    <t>Sebphira Ayuwandira</t>
  </si>
  <si>
    <t>Nurdhea Lailatul Fitria Surahmat</t>
  </si>
  <si>
    <t>Zaskia Zahra Yolasa</t>
  </si>
  <si>
    <t>Ferlin Ardella Dema Thahirah</t>
  </si>
  <si>
    <t>Shafira Maulania</t>
  </si>
  <si>
    <t>Pramesta Alya Nianda</t>
  </si>
  <si>
    <t>Shanggita Farolina</t>
  </si>
  <si>
    <t>Salman Alfarizi</t>
  </si>
  <si>
    <t>Nahrul Firmansyah</t>
  </si>
  <si>
    <t>Ryan Adi Nugroho</t>
  </si>
  <si>
    <t>Muhammad Akbar Firdaus</t>
  </si>
  <si>
    <t>Septian Dwi Cahyo</t>
  </si>
  <si>
    <t>Edwin Nugroho</t>
  </si>
  <si>
    <t>Musyaffa Esa Cahya</t>
  </si>
  <si>
    <t>Bagus Dwi Putrawan Kusnadi</t>
  </si>
  <si>
    <t>Devansya Bintang Anggara Syamreza</t>
  </si>
  <si>
    <t>Prasetyo Satrio</t>
  </si>
  <si>
    <t>Rafi Nurfauzi</t>
  </si>
  <si>
    <t>Tegar Aji Pangestu</t>
  </si>
  <si>
    <t>Hummam Abdul Hafidh</t>
  </si>
  <si>
    <t>Muhammad Akhbar Kusnandar</t>
  </si>
  <si>
    <t>Rizka Nur Rohimawati</t>
  </si>
  <si>
    <t>Kinanti Dhia Putri</t>
  </si>
  <si>
    <t>Intan Juliana</t>
  </si>
  <si>
    <t>Ega Shifa Yuniar</t>
  </si>
  <si>
    <t>Siti Sulaematussadiah Azzahra</t>
  </si>
  <si>
    <t>Khoirunnisa Fitria Fadhilah</t>
  </si>
  <si>
    <t>Amanda Sanata Devangga</t>
  </si>
  <si>
    <t>Raihana Nabila</t>
  </si>
  <si>
    <t>Salma Syabilla Gia Edelweis</t>
  </si>
  <si>
    <t>Ken Narendra Respati</t>
  </si>
  <si>
    <t>Luthfi Albani Hakim</t>
  </si>
  <si>
    <t>Pranajiwa Noor Mohammad</t>
  </si>
  <si>
    <t>Muhammad Arif Musyaffa</t>
  </si>
  <si>
    <t>Muhammad Baaqir</t>
  </si>
  <si>
    <t>Ponco Prakoso</t>
  </si>
  <si>
    <t>Shifa Saharani</t>
  </si>
  <si>
    <t>Muhammad Abiyyu</t>
  </si>
  <si>
    <t>Muhammad Bintang Buono</t>
  </si>
  <si>
    <t>Raden Raihan Saliim</t>
  </si>
  <si>
    <t>Dicky Fadhli Antamaulana</t>
  </si>
  <si>
    <t>Gerald Christian</t>
  </si>
  <si>
    <t>Muhammad Zidane Ikrom</t>
  </si>
  <si>
    <t>Moch Renaldy Nusantara</t>
  </si>
  <si>
    <t>Fauzhie Aprianto Saniputro</t>
  </si>
  <si>
    <t>Fahranzi Fawwaz Azaria</t>
  </si>
  <si>
    <t xml:space="preserve">Willda Hazanah </t>
  </si>
  <si>
    <t>Deni Firda Imawan</t>
  </si>
  <si>
    <t>Achmad Imam Rifaldy</t>
  </si>
  <si>
    <t>Muhammad Aditya</t>
  </si>
  <si>
    <t>Mutiara Cahya Az-Zahra</t>
  </si>
  <si>
    <t>Muhammad Fatih As'Adi Thoriq</t>
  </si>
  <si>
    <t>Gabriel Nabil Hafid</t>
  </si>
  <si>
    <t>Elli Marwita</t>
  </si>
  <si>
    <t>Nurul Shabrina Fitriani Afdal</t>
  </si>
  <si>
    <t>Ahmad Faiz Zidane</t>
  </si>
  <si>
    <t>Fahri Wahyu Apriansyah</t>
  </si>
  <si>
    <t>Aisha Khairina Yasmina</t>
  </si>
  <si>
    <t>Aisyah Angelin Larasati</t>
  </si>
  <si>
    <t>Andika Dwipurwanagara</t>
  </si>
  <si>
    <t>Ariya Fawwas Hawari</t>
  </si>
  <si>
    <t>Dara Azahro</t>
  </si>
  <si>
    <t xml:space="preserve">Difa Jahfal Siddiq </t>
  </si>
  <si>
    <t>Fadhil Azhar Harahap</t>
  </si>
  <si>
    <t>Fakhrel Hafriz</t>
  </si>
  <si>
    <t>Hakam Muhammad Dany</t>
  </si>
  <si>
    <t>Kenta Nurwahid</t>
  </si>
  <si>
    <t>Kristin Febriyanti Zebua</t>
  </si>
  <si>
    <t>Marisha Kurnia Enjelita</t>
  </si>
  <si>
    <t>Muhammad Prima Irfano</t>
  </si>
  <si>
    <t>Muhammad Rheza Fahlevi</t>
  </si>
  <si>
    <t>Muhammad Riza Alauddin</t>
  </si>
  <si>
    <t>Muhammad Ulrico Ellan Sadad</t>
  </si>
  <si>
    <t>Nabila Yasifa Febriyan</t>
  </si>
  <si>
    <t>Octavia Maharani</t>
  </si>
  <si>
    <t>Putri Indah Asiah</t>
  </si>
  <si>
    <t>Qonita Sumayya Fajardhini</t>
  </si>
  <si>
    <t>Rafiansyah Ibrahim</t>
  </si>
  <si>
    <t>Resti Rosalina</t>
  </si>
  <si>
    <t>Syafa Arisanty Kaltsum</t>
  </si>
  <si>
    <t>Yayang Juliana</t>
  </si>
  <si>
    <t>Yohanes Chandra Anugrah</t>
  </si>
  <si>
    <t>Al-Ha Romadhonaosama</t>
  </si>
  <si>
    <t>Aliyandro Naburju Pasaribu</t>
  </si>
  <si>
    <t>Bagus Bimo Aldiyudhanto</t>
  </si>
  <si>
    <t>Chairul Lutfi</t>
  </si>
  <si>
    <t>Fadia Nur Baiti</t>
  </si>
  <si>
    <t>Fadlillah Affan Fahrezi</t>
  </si>
  <si>
    <t>Farid Abdul Rachman</t>
  </si>
  <si>
    <t>Haudiah Hakim</t>
  </si>
  <si>
    <t>Ibanes Jean Gayatri Achmad</t>
  </si>
  <si>
    <t>Ikhwan Luthfi Fahrezi</t>
  </si>
  <si>
    <t>Ismi Balza Azizatul Hasanah</t>
  </si>
  <si>
    <t>Lativa Nurafni</t>
  </si>
  <si>
    <t>Muhammad Rafli</t>
  </si>
  <si>
    <t>Nabila Zati Hulwani</t>
  </si>
  <si>
    <t>Nur Ali Rahmatullah Ridwan</t>
  </si>
  <si>
    <t>Nurul Amalia</t>
  </si>
  <si>
    <t>Putri Citra Ramadhani</t>
  </si>
  <si>
    <t>Rafi Ubaidillah Rachman</t>
  </si>
  <si>
    <t>Regga Renata Rizky Pangestu</t>
  </si>
  <si>
    <t>Reza Auliarahman Arwin</t>
  </si>
  <si>
    <t>Shoffy Listyani Hernawan</t>
  </si>
  <si>
    <t>Yan Huda Wibowo</t>
  </si>
  <si>
    <t>Zela Fadhila</t>
  </si>
  <si>
    <t>Adhiyasa Esa Jati</t>
  </si>
  <si>
    <t>Annisa Larasati</t>
  </si>
  <si>
    <t>Ayu Wandira</t>
  </si>
  <si>
    <t>Bagas Suryo</t>
  </si>
  <si>
    <t>Cherry Marshanda</t>
  </si>
  <si>
    <t>Chintya Amalia Putri</t>
  </si>
  <si>
    <t>Elisa Dian Purwati</t>
  </si>
  <si>
    <t>Fairuz Muhammad Haikal</t>
  </si>
  <si>
    <t>Firda Ilma Ilahi</t>
  </si>
  <si>
    <t>Juan Felix Suratman Manalu</t>
  </si>
  <si>
    <t>Julia Chayrunisya</t>
  </si>
  <si>
    <t>Kurniawan Sutama</t>
  </si>
  <si>
    <t>Muhammad Agres Arya Syaputra</t>
  </si>
  <si>
    <t>Muhammad Nur Ikhsan</t>
  </si>
  <si>
    <t>Nindya Amalia</t>
  </si>
  <si>
    <t>Omar Agustiano Nardini</t>
  </si>
  <si>
    <t>Putranto Yusuf Hadi Wibowo</t>
  </si>
  <si>
    <t>Rahmandika Agung Wicaksono</t>
  </si>
  <si>
    <t>Ratu Anugrah Ramadhani</t>
  </si>
  <si>
    <t>Rudolf Januar</t>
  </si>
  <si>
    <t>Shafa Fitri Tsalis</t>
  </si>
  <si>
    <t>Syamill Jusuf Buchara</t>
  </si>
  <si>
    <t>Lilis Tiyani, S.T., M.Eng.</t>
  </si>
  <si>
    <t>Eka Sasmita Mulya, S.T., M.Si.</t>
  </si>
  <si>
    <t>Drs., Muhtarom Riyadi, S.T.T., M.Eng.</t>
  </si>
  <si>
    <t>Suripto, S.T., M.Si.</t>
  </si>
  <si>
    <t>Rita Farida, S.H., M.H.</t>
  </si>
  <si>
    <t>Tri Wulan Sari, S.Si., M.Si.</t>
  </si>
  <si>
    <t>Hari Purwanto, IR, M.Sc., DIC</t>
  </si>
  <si>
    <t>Handi Sudardja, S.T, M.Eng</t>
  </si>
  <si>
    <t>Muhammad Zaid Al Islamy</t>
  </si>
  <si>
    <t>Qori Pebrianti</t>
  </si>
  <si>
    <t>Arliandy Pratama, S.T., M.Eng.</t>
  </si>
  <si>
    <t>Sony Pramusandi, S.T., M.Eng.</t>
  </si>
  <si>
    <t>Kusumo Dradjad S, S.T., M.Si.</t>
  </si>
  <si>
    <t>Farra Alifahzahra</t>
  </si>
  <si>
    <t>tidak ada di SIM</t>
  </si>
  <si>
    <t>ada di SIM</t>
  </si>
  <si>
    <t>?</t>
  </si>
  <si>
    <t>D3 - KONSTRUKSI GEDUNG</t>
  </si>
  <si>
    <t>D3 - KONSTRUKSI SIPIL</t>
  </si>
  <si>
    <t>D4 - TEKNIK KONSTRUKSI GEDUNG</t>
  </si>
  <si>
    <t>D4 - TEKNIK PERANCANGAN JALAN DAN JEMBATAN</t>
  </si>
  <si>
    <t>NAMA PRODI</t>
  </si>
  <si>
    <t>TOTAL MHS</t>
  </si>
  <si>
    <t>1PJJ-JGU</t>
  </si>
  <si>
    <t>4JT'</t>
  </si>
  <si>
    <t>JMH MHS</t>
  </si>
  <si>
    <t>masih aktif</t>
  </si>
  <si>
    <t>tidak aktif</t>
  </si>
  <si>
    <t>double nama</t>
  </si>
  <si>
    <t>mengundurkan diri</t>
  </si>
  <si>
    <t>GENAP</t>
  </si>
  <si>
    <t>Abdulhaq Roufun'alim</t>
  </si>
  <si>
    <t>Tingkat Semester</t>
  </si>
  <si>
    <t>Sakti Firmansyah</t>
  </si>
  <si>
    <t>1801421047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</si>
</sst>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30"/>
      <name val="Arial"/>
      <family val="2"/>
    </font>
    <font>
      <sz val="10"/>
      <color rgb="FF666666"/>
      <name val="Arial"/>
      <family val="2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helvetica"/>
      <charset val="1"/>
    </font>
    <font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65">
    <xf numFmtId="0" fontId="0" fillId="0" borderId="0" xfId="0"/>
    <xf numFmtId="0" fontId="73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/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/>
    </xf>
    <xf numFmtId="0" fontId="56" fillId="0" borderId="11" xfId="0" applyFont="1" applyBorder="1"/>
    <xf numFmtId="0" fontId="73" fillId="0" borderId="11" xfId="0" applyFont="1" applyFill="1" applyBorder="1" applyAlignment="1">
      <alignment horizontal="left" vertical="center" indent="1"/>
    </xf>
    <xf numFmtId="0" fontId="82" fillId="0" borderId="11" xfId="0" applyFont="1" applyBorder="1"/>
    <xf numFmtId="0" fontId="56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73" fillId="0" borderId="11" xfId="0" applyFont="1" applyFill="1" applyBorder="1"/>
    <xf numFmtId="0" fontId="56" fillId="0" borderId="11" xfId="0" applyFont="1" applyFill="1" applyBorder="1"/>
    <xf numFmtId="0" fontId="56" fillId="0" borderId="11" xfId="0" applyFont="1" applyFill="1" applyBorder="1" applyAlignment="1">
      <alignment horizontal="center"/>
    </xf>
    <xf numFmtId="0" fontId="76" fillId="0" borderId="11" xfId="0" applyFont="1" applyBorder="1"/>
    <xf numFmtId="0" fontId="76" fillId="0" borderId="11" xfId="0" applyFont="1" applyBorder="1" applyAlignment="1">
      <alignment horizontal="center"/>
    </xf>
    <xf numFmtId="0" fontId="73" fillId="0" borderId="0" xfId="0" applyFont="1"/>
    <xf numFmtId="0" fontId="0" fillId="0" borderId="64" xfId="0" applyBorder="1"/>
    <xf numFmtId="0" fontId="0" fillId="0" borderId="65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70" xfId="0" applyBorder="1"/>
    <xf numFmtId="0" fontId="114" fillId="0" borderId="0" xfId="0" applyFont="1" applyBorder="1" applyAlignment="1"/>
    <xf numFmtId="0" fontId="114" fillId="0" borderId="0" xfId="0" applyFont="1" applyBorder="1"/>
    <xf numFmtId="0" fontId="9" fillId="0" borderId="71" xfId="0" applyFont="1" applyBorder="1"/>
    <xf numFmtId="0" fontId="115" fillId="0" borderId="71" xfId="0" applyFont="1" applyBorder="1"/>
    <xf numFmtId="0" fontId="0" fillId="0" borderId="0" xfId="0" applyAlignment="1">
      <alignment horizontal="center"/>
    </xf>
    <xf numFmtId="0" fontId="114" fillId="0" borderId="71" xfId="0" applyFont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24" borderId="68" xfId="0" applyFill="1" applyBorder="1"/>
    <xf numFmtId="0" fontId="0" fillId="0" borderId="68" xfId="0" applyBorder="1"/>
    <xf numFmtId="0" fontId="0" fillId="0" borderId="69" xfId="0" applyBorder="1"/>
    <xf numFmtId="0" fontId="3" fillId="0" borderId="83" xfId="0" applyFont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3" fillId="0" borderId="86" xfId="0" applyFont="1" applyBorder="1" applyAlignment="1">
      <alignment horizontal="center" vertical="center"/>
    </xf>
    <xf numFmtId="0" fontId="1" fillId="0" borderId="11" xfId="0" applyFont="1" applyBorder="1"/>
    <xf numFmtId="0" fontId="0" fillId="0" borderId="87" xfId="0" applyBorder="1"/>
    <xf numFmtId="0" fontId="3" fillId="0" borderId="86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87" xfId="0" applyFill="1" applyBorder="1" applyAlignment="1">
      <alignment horizontal="center"/>
    </xf>
    <xf numFmtId="0" fontId="0" fillId="0" borderId="11" xfId="0" applyBorder="1"/>
    <xf numFmtId="0" fontId="0" fillId="0" borderId="87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14" fillId="0" borderId="0" xfId="0" applyFont="1"/>
    <xf numFmtId="0" fontId="1" fillId="0" borderId="11" xfId="0" applyFont="1" applyBorder="1" applyAlignment="1">
      <alignment horizontal="center"/>
    </xf>
    <xf numFmtId="0" fontId="119" fillId="35" borderId="11" xfId="0" applyFont="1" applyFill="1" applyBorder="1" applyAlignment="1">
      <alignment horizontal="center" vertical="center"/>
    </xf>
    <xf numFmtId="0" fontId="119" fillId="35" borderId="11" xfId="0" applyFont="1" applyFill="1" applyBorder="1" applyAlignment="1">
      <alignment vertical="center"/>
    </xf>
    <xf numFmtId="0" fontId="119" fillId="35" borderId="11" xfId="0" applyFont="1" applyFill="1" applyBorder="1" applyAlignment="1">
      <alignment vertical="center" wrapText="1"/>
    </xf>
    <xf numFmtId="0" fontId="119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left" vertical="center" wrapText="1" indent="1"/>
    </xf>
    <xf numFmtId="0" fontId="119" fillId="35" borderId="11" xfId="0" applyFont="1" applyFill="1" applyBorder="1" applyAlignment="1">
      <alignment horizontal="right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33" fillId="0" borderId="41" xfId="0" applyFont="1" applyBorder="1" applyAlignment="1">
      <alignment horizontal="center"/>
    </xf>
    <xf numFmtId="0" fontId="0" fillId="0" borderId="77" xfId="0" applyBorder="1" applyAlignment="1"/>
    <xf numFmtId="0" fontId="33" fillId="0" borderId="0" xfId="0" applyFont="1" applyBorder="1" applyAlignment="1"/>
    <xf numFmtId="0" fontId="1" fillId="0" borderId="8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77" xfId="0" applyFont="1" applyBorder="1" applyAlignment="1"/>
    <xf numFmtId="0" fontId="73" fillId="0" borderId="11" xfId="0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 horizontal="left"/>
      <protection locked="0"/>
    </xf>
    <xf numFmtId="0" fontId="73" fillId="0" borderId="21" xfId="0" applyFont="1" applyFill="1" applyBorder="1" applyAlignment="1" applyProtection="1">
      <alignment horizontal="center"/>
      <protection locked="0"/>
    </xf>
    <xf numFmtId="0" fontId="56" fillId="0" borderId="2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Protection="1">
      <protection locked="0"/>
    </xf>
    <xf numFmtId="0" fontId="110" fillId="0" borderId="21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/>
      <protection locked="0"/>
    </xf>
    <xf numFmtId="0" fontId="73" fillId="0" borderId="11" xfId="0" applyFont="1" applyBorder="1" applyProtection="1">
      <protection locked="0"/>
    </xf>
    <xf numFmtId="0" fontId="73" fillId="0" borderId="21" xfId="0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73" fillId="0" borderId="11" xfId="0" applyFont="1" applyFill="1" applyBorder="1" applyProtection="1">
      <protection locked="0"/>
    </xf>
    <xf numFmtId="0" fontId="73" fillId="34" borderId="21" xfId="0" applyFont="1" applyFill="1" applyBorder="1" applyAlignment="1" applyProtection="1">
      <alignment horizontal="center"/>
      <protection locked="0"/>
    </xf>
    <xf numFmtId="49" fontId="123" fillId="0" borderId="11" xfId="0" applyNumberFormat="1" applyFont="1" applyFill="1" applyBorder="1" applyAlignment="1" applyProtection="1">
      <alignment horizontal="center"/>
      <protection locked="0"/>
    </xf>
    <xf numFmtId="0" fontId="123" fillId="0" borderId="11" xfId="0" applyFont="1" applyFill="1" applyBorder="1" applyProtection="1"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49" fontId="86" fillId="0" borderId="11" xfId="0" applyNumberFormat="1" applyFont="1" applyFill="1" applyBorder="1" applyAlignment="1" applyProtection="1">
      <alignment horizontal="center"/>
      <protection locked="0"/>
    </xf>
    <xf numFmtId="0" fontId="86" fillId="0" borderId="11" xfId="0" applyFont="1" applyFill="1" applyBorder="1" applyProtection="1">
      <protection locked="0"/>
    </xf>
    <xf numFmtId="0" fontId="110" fillId="0" borderId="11" xfId="0" applyFont="1" applyBorder="1" applyAlignment="1" applyProtection="1">
      <alignment horizontal="center"/>
      <protection locked="0"/>
    </xf>
    <xf numFmtId="0" fontId="110" fillId="0" borderId="11" xfId="0" applyFont="1" applyBorder="1" applyProtection="1">
      <protection locked="0"/>
    </xf>
    <xf numFmtId="0" fontId="110" fillId="0" borderId="21" xfId="0" applyFont="1" applyBorder="1" applyAlignment="1" applyProtection="1">
      <alignment horizontal="center"/>
      <protection locked="0"/>
    </xf>
    <xf numFmtId="0" fontId="125" fillId="0" borderId="11" xfId="0" applyFont="1" applyBorder="1" applyAlignment="1" applyProtection="1">
      <alignment horizontal="center"/>
      <protection locked="0"/>
    </xf>
    <xf numFmtId="0" fontId="125" fillId="0" borderId="11" xfId="0" applyFont="1" applyBorder="1" applyProtection="1">
      <protection locked="0"/>
    </xf>
    <xf numFmtId="0" fontId="125" fillId="0" borderId="21" xfId="0" applyFont="1" applyBorder="1" applyAlignment="1" applyProtection="1">
      <alignment horizontal="center"/>
      <protection locked="0"/>
    </xf>
    <xf numFmtId="0" fontId="125" fillId="0" borderId="11" xfId="0" applyFont="1" applyFill="1" applyBorder="1" applyAlignment="1" applyProtection="1">
      <alignment horizontal="center"/>
      <protection locked="0"/>
    </xf>
    <xf numFmtId="0" fontId="125" fillId="0" borderId="11" xfId="0" applyFont="1" applyFill="1" applyBorder="1" applyProtection="1">
      <protection locked="0"/>
    </xf>
    <xf numFmtId="0" fontId="125" fillId="0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3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73" fillId="0" borderId="21" xfId="0" applyFont="1" applyFill="1" applyBorder="1" applyAlignment="1" applyProtection="1">
      <alignment horizontal="center" vertical="center"/>
      <protection locked="0"/>
    </xf>
    <xf numFmtId="0" fontId="93" fillId="0" borderId="11" xfId="0" applyFont="1" applyFill="1" applyBorder="1" applyAlignment="1" applyProtection="1">
      <alignment horizontal="center"/>
      <protection locked="0"/>
    </xf>
    <xf numFmtId="0" fontId="93" fillId="0" borderId="11" xfId="0" applyFont="1" applyFill="1" applyBorder="1" applyProtection="1"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110" fillId="0" borderId="11" xfId="0" applyFont="1" applyFill="1" applyBorder="1" applyAlignment="1" applyProtection="1">
      <alignment horizontal="left"/>
      <protection locked="0"/>
    </xf>
    <xf numFmtId="0" fontId="73" fillId="34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110" fillId="0" borderId="21" xfId="0" applyFont="1" applyFill="1" applyBorder="1" applyAlignment="1" applyProtection="1">
      <alignment horizontal="center" vertical="center"/>
      <protection locked="0"/>
    </xf>
    <xf numFmtId="0" fontId="73" fillId="3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Fill="1" applyBorder="1" applyAlignment="1" applyProtection="1">
      <alignment horizontal="center"/>
      <protection locked="0"/>
    </xf>
    <xf numFmtId="49" fontId="73" fillId="0" borderId="11" xfId="0" applyNumberFormat="1" applyFont="1" applyFill="1" applyBorder="1" applyProtection="1"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24" borderId="11" xfId="0" applyFont="1" applyFill="1" applyBorder="1" applyAlignment="1" applyProtection="1">
      <alignment horizontal="center"/>
      <protection locked="0"/>
    </xf>
    <xf numFmtId="0" fontId="73" fillId="24" borderId="11" xfId="0" applyFont="1" applyFill="1" applyBorder="1" applyProtection="1">
      <protection locked="0"/>
    </xf>
    <xf numFmtId="0" fontId="73" fillId="2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Border="1" applyProtection="1">
      <protection locked="0"/>
    </xf>
    <xf numFmtId="0" fontId="74" fillId="24" borderId="24" xfId="0" applyFont="1" applyFill="1" applyBorder="1" applyAlignment="1" applyProtection="1">
      <alignment horizontal="center" vertical="center"/>
      <protection locked="0"/>
    </xf>
    <xf numFmtId="0" fontId="74" fillId="24" borderId="21" xfId="0" applyFont="1" applyFill="1" applyBorder="1" applyAlignment="1" applyProtection="1">
      <alignment horizontal="center" vertical="center"/>
      <protection locked="0"/>
    </xf>
    <xf numFmtId="0" fontId="73" fillId="24" borderId="16" xfId="0" applyFont="1" applyFill="1" applyBorder="1" applyProtection="1">
      <protection locked="0"/>
    </xf>
    <xf numFmtId="0" fontId="73" fillId="0" borderId="16" xfId="0" applyFont="1" applyBorder="1" applyAlignment="1" applyProtection="1">
      <alignment horizontal="center"/>
      <protection locked="0"/>
    </xf>
    <xf numFmtId="0" fontId="73" fillId="0" borderId="16" xfId="0" applyFont="1" applyFill="1" applyBorder="1" applyProtection="1">
      <protection locked="0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6" fillId="0" borderId="21" xfId="0" applyFont="1" applyFill="1" applyBorder="1" applyAlignment="1" applyProtection="1">
      <alignment horizontal="center"/>
      <protection locked="0"/>
    </xf>
    <xf numFmtId="0" fontId="126" fillId="0" borderId="23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>
      <alignment horizontal="center" vertical="center"/>
    </xf>
    <xf numFmtId="0" fontId="14" fillId="0" borderId="99" xfId="0" applyFont="1" applyFill="1" applyBorder="1" applyAlignment="1" applyProtection="1">
      <alignment horizontal="center" vertical="center"/>
      <protection locked="0"/>
    </xf>
    <xf numFmtId="0" fontId="14" fillId="0" borderId="104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26" fillId="0" borderId="54" xfId="0" applyFont="1" applyFill="1" applyBorder="1" applyAlignment="1" applyProtection="1">
      <alignment horizontal="center" vertical="center"/>
      <protection locked="0"/>
    </xf>
    <xf numFmtId="0" fontId="126" fillId="0" borderId="30" xfId="0" applyFont="1" applyFill="1" applyBorder="1" applyAlignment="1" applyProtection="1">
      <alignment vertical="center"/>
      <protection locked="0"/>
    </xf>
    <xf numFmtId="0" fontId="126" fillId="0" borderId="31" xfId="0" applyFont="1" applyFill="1" applyBorder="1" applyAlignment="1" applyProtection="1">
      <alignment horizontal="center" vertical="center"/>
      <protection locked="0"/>
    </xf>
    <xf numFmtId="0" fontId="126" fillId="0" borderId="34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26" fillId="0" borderId="41" xfId="0" applyFont="1" applyFill="1" applyBorder="1" applyAlignment="1" applyProtection="1">
      <alignment horizontal="center"/>
      <protection locked="0"/>
    </xf>
    <xf numFmtId="0" fontId="33" fillId="36" borderId="41" xfId="0" applyFont="1" applyFill="1" applyBorder="1" applyAlignment="1">
      <alignment horizontal="center" vertical="center"/>
    </xf>
    <xf numFmtId="0" fontId="126" fillId="36" borderId="54" xfId="0" applyFont="1" applyFill="1" applyBorder="1" applyAlignment="1" applyProtection="1">
      <alignment horizontal="center" vertical="center"/>
      <protection locked="0"/>
    </xf>
    <xf numFmtId="0" fontId="126" fillId="36" borderId="30" xfId="0" applyFont="1" applyFill="1" applyBorder="1" applyAlignment="1" applyProtection="1">
      <alignment horizontal="left" vertical="center"/>
      <protection locked="0"/>
    </xf>
    <xf numFmtId="0" fontId="126" fillId="36" borderId="104" xfId="0" applyFont="1" applyFill="1" applyBorder="1" applyAlignment="1" applyProtection="1">
      <alignment horizontal="center"/>
      <protection locked="0"/>
    </xf>
    <xf numFmtId="0" fontId="126" fillId="36" borderId="33" xfId="0" applyFont="1" applyFill="1" applyBorder="1" applyProtection="1">
      <protection locked="0"/>
    </xf>
    <xf numFmtId="0" fontId="126" fillId="36" borderId="99" xfId="0" applyFont="1" applyFill="1" applyBorder="1" applyAlignment="1" applyProtection="1">
      <alignment horizontal="center"/>
      <protection locked="0"/>
    </xf>
    <xf numFmtId="0" fontId="126" fillId="36" borderId="11" xfId="0" applyFont="1" applyFill="1" applyBorder="1" applyProtection="1">
      <protection locked="0"/>
    </xf>
    <xf numFmtId="0" fontId="126" fillId="36" borderId="100" xfId="0" applyFont="1" applyFill="1" applyBorder="1" applyAlignment="1" applyProtection="1">
      <alignment horizontal="center"/>
      <protection locked="0"/>
    </xf>
    <xf numFmtId="0" fontId="126" fillId="36" borderId="22" xfId="0" applyFont="1" applyFill="1" applyBorder="1" applyProtection="1">
      <protection locked="0"/>
    </xf>
    <xf numFmtId="0" fontId="14" fillId="36" borderId="104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Protection="1">
      <protection locked="0"/>
    </xf>
    <xf numFmtId="0" fontId="33" fillId="37" borderId="41" xfId="0" applyFont="1" applyFill="1" applyBorder="1" applyAlignment="1">
      <alignment horizontal="center" vertical="center"/>
    </xf>
    <xf numFmtId="0" fontId="14" fillId="37" borderId="41" xfId="0" applyFont="1" applyFill="1" applyBorder="1" applyAlignment="1" applyProtection="1">
      <alignment horizontal="center"/>
      <protection locked="0"/>
    </xf>
    <xf numFmtId="0" fontId="14" fillId="37" borderId="41" xfId="0" applyFont="1" applyFill="1" applyBorder="1" applyProtection="1">
      <protection locked="0"/>
    </xf>
    <xf numFmtId="0" fontId="126" fillId="37" borderId="41" xfId="0" applyFont="1" applyFill="1" applyBorder="1" applyAlignment="1" applyProtection="1">
      <alignment horizontal="center"/>
      <protection locked="0"/>
    </xf>
    <xf numFmtId="0" fontId="126" fillId="37" borderId="41" xfId="0" applyFont="1" applyFill="1" applyBorder="1" applyProtection="1">
      <protection locked="0"/>
    </xf>
    <xf numFmtId="0" fontId="33" fillId="38" borderId="41" xfId="0" applyFont="1" applyFill="1" applyBorder="1" applyAlignment="1">
      <alignment horizontal="center" vertical="center"/>
    </xf>
    <xf numFmtId="0" fontId="14" fillId="38" borderId="41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Protection="1">
      <protection locked="0"/>
    </xf>
    <xf numFmtId="0" fontId="126" fillId="38" borderId="41" xfId="0" applyFont="1" applyFill="1" applyBorder="1" applyAlignment="1" applyProtection="1">
      <alignment horizontal="center"/>
      <protection locked="0"/>
    </xf>
    <xf numFmtId="0" fontId="126" fillId="38" borderId="41" xfId="0" applyFont="1" applyFill="1" applyBorder="1" applyProtection="1">
      <protection locked="0"/>
    </xf>
    <xf numFmtId="0" fontId="33" fillId="0" borderId="101" xfId="0" applyFont="1" applyFill="1" applyBorder="1" applyAlignment="1">
      <alignment horizontal="center" vertical="center"/>
    </xf>
    <xf numFmtId="0" fontId="127" fillId="29" borderId="102" xfId="0" applyFont="1" applyFill="1" applyBorder="1" applyAlignment="1">
      <alignment horizontal="center" vertical="center"/>
    </xf>
    <xf numFmtId="0" fontId="1" fillId="38" borderId="102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38" borderId="10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9" borderId="0" xfId="0" applyFill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Protection="1">
      <protection locked="0"/>
    </xf>
    <xf numFmtId="0" fontId="7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5" fillId="0" borderId="0" xfId="0" applyFont="1" applyProtection="1"/>
    <xf numFmtId="0" fontId="9" fillId="0" borderId="5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39" fillId="0" borderId="32" xfId="0" applyFont="1" applyBorder="1" applyAlignment="1" applyProtection="1">
      <alignment horizontal="center"/>
    </xf>
    <xf numFmtId="0" fontId="39" fillId="0" borderId="33" xfId="0" applyFont="1" applyBorder="1" applyAlignment="1" applyProtection="1">
      <alignment horizontal="center"/>
    </xf>
    <xf numFmtId="0" fontId="39" fillId="0" borderId="34" xfId="0" applyFont="1" applyBorder="1" applyAlignment="1" applyProtection="1">
      <alignment horizontal="center"/>
    </xf>
    <xf numFmtId="0" fontId="39" fillId="0" borderId="0" xfId="0" applyFont="1" applyProtection="1"/>
    <xf numFmtId="0" fontId="3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95" fillId="0" borderId="26" xfId="0" applyFont="1" applyBorder="1" applyAlignment="1" applyProtection="1">
      <alignment horizontal="center" wrapText="1"/>
    </xf>
    <xf numFmtId="0" fontId="73" fillId="0" borderId="11" xfId="0" applyFont="1" applyFill="1" applyBorder="1" applyAlignment="1" applyProtection="1">
      <alignment horizontal="center"/>
    </xf>
    <xf numFmtId="0" fontId="73" fillId="0" borderId="0" xfId="0" applyFont="1" applyProtection="1"/>
    <xf numFmtId="0" fontId="73" fillId="0" borderId="26" xfId="0" applyFont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74" fillId="0" borderId="0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80" fillId="0" borderId="0" xfId="0" applyNumberFormat="1" applyFont="1" applyAlignment="1" applyProtection="1">
      <alignment horizontal="center"/>
    </xf>
    <xf numFmtId="0" fontId="48" fillId="0" borderId="0" xfId="0" applyFont="1" applyProtection="1"/>
    <xf numFmtId="49" fontId="0" fillId="0" borderId="0" xfId="0" applyNumberFormat="1" applyAlignment="1" applyProtection="1">
      <alignment horizontal="center"/>
    </xf>
    <xf numFmtId="49" fontId="81" fillId="0" borderId="0" xfId="0" applyNumberFormat="1" applyFont="1" applyAlignment="1" applyProtection="1">
      <alignment horizontal="center"/>
    </xf>
    <xf numFmtId="0" fontId="79" fillId="0" borderId="0" xfId="0" applyFont="1" applyProtection="1"/>
    <xf numFmtId="0" fontId="74" fillId="0" borderId="0" xfId="0" applyFont="1" applyFill="1" applyBorder="1" applyAlignment="1" applyProtection="1">
      <alignment horizontal="center" vertical="center"/>
    </xf>
    <xf numFmtId="0" fontId="73" fillId="0" borderId="0" xfId="0" applyFont="1" applyBorder="1" applyProtection="1"/>
    <xf numFmtId="0" fontId="73" fillId="0" borderId="26" xfId="0" applyFont="1" applyFill="1" applyBorder="1" applyAlignment="1" applyProtection="1">
      <alignment horizontal="center" wrapText="1"/>
    </xf>
    <xf numFmtId="0" fontId="73" fillId="0" borderId="11" xfId="0" applyFont="1" applyFill="1" applyBorder="1" applyProtection="1"/>
    <xf numFmtId="0" fontId="73" fillId="0" borderId="11" xfId="0" applyFont="1" applyBorder="1" applyAlignment="1" applyProtection="1">
      <alignment horizontal="center"/>
    </xf>
    <xf numFmtId="0" fontId="73" fillId="0" borderId="11" xfId="0" applyFont="1" applyBorder="1" applyProtection="1"/>
    <xf numFmtId="0" fontId="73" fillId="0" borderId="21" xfId="0" applyFont="1" applyBorder="1" applyAlignment="1" applyProtection="1">
      <alignment horizontal="center"/>
    </xf>
    <xf numFmtId="0" fontId="73" fillId="0" borderId="0" xfId="0" applyFont="1" applyBorder="1" applyAlignment="1" applyProtection="1">
      <alignment horizontal="center"/>
    </xf>
    <xf numFmtId="0" fontId="74" fillId="0" borderId="21" xfId="0" applyFont="1" applyBorder="1" applyAlignment="1" applyProtection="1">
      <alignment horizontal="center" vertical="center"/>
    </xf>
    <xf numFmtId="0" fontId="95" fillId="0" borderId="42" xfId="0" applyFont="1" applyBorder="1" applyAlignment="1" applyProtection="1">
      <alignment horizontal="center" wrapText="1"/>
    </xf>
    <xf numFmtId="0" fontId="73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0" fontId="8" fillId="0" borderId="45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4" fillId="0" borderId="77" xfId="44" applyFont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9" fontId="86" fillId="0" borderId="11" xfId="0" applyNumberFormat="1" applyFont="1" applyFill="1" applyBorder="1" applyAlignment="1" applyProtection="1">
      <alignment horizontal="center"/>
    </xf>
    <xf numFmtId="0" fontId="86" fillId="0" borderId="11" xfId="0" applyFont="1" applyFill="1" applyBorder="1" applyProtection="1"/>
    <xf numFmtId="0" fontId="74" fillId="0" borderId="21" xfId="0" applyFont="1" applyFill="1" applyBorder="1" applyAlignment="1" applyProtection="1">
      <alignment horizontal="center" vertical="center"/>
    </xf>
    <xf numFmtId="0" fontId="4" fillId="0" borderId="77" xfId="45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wrapText="1"/>
    </xf>
    <xf numFmtId="49" fontId="85" fillId="0" borderId="0" xfId="0" applyNumberFormat="1" applyFont="1" applyFill="1" applyBorder="1" applyAlignment="1" applyProtection="1">
      <alignment horizontal="center"/>
    </xf>
    <xf numFmtId="0" fontId="85" fillId="0" borderId="0" xfId="0" applyFont="1" applyFill="1" applyBorder="1" applyProtection="1"/>
    <xf numFmtId="0" fontId="34" fillId="0" borderId="0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left" indent="1"/>
    </xf>
    <xf numFmtId="49" fontId="86" fillId="0" borderId="0" xfId="0" applyNumberFormat="1" applyFont="1" applyFill="1" applyBorder="1" applyAlignment="1" applyProtection="1">
      <alignment horizontal="center"/>
    </xf>
    <xf numFmtId="0" fontId="86" fillId="0" borderId="0" xfId="0" applyFont="1" applyFill="1" applyBorder="1" applyProtection="1"/>
    <xf numFmtId="0" fontId="50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indent="1"/>
    </xf>
    <xf numFmtId="0" fontId="73" fillId="0" borderId="77" xfId="0" applyFont="1" applyFill="1" applyBorder="1" applyAlignment="1" applyProtection="1">
      <alignment horizontal="center"/>
    </xf>
    <xf numFmtId="49" fontId="87" fillId="0" borderId="0" xfId="0" applyNumberFormat="1" applyFont="1" applyFill="1" applyBorder="1" applyAlignment="1" applyProtection="1">
      <alignment horizontal="center"/>
    </xf>
    <xf numFmtId="0" fontId="87" fillId="0" borderId="0" xfId="0" applyFont="1" applyFill="1" applyBorder="1" applyProtection="1"/>
    <xf numFmtId="0" fontId="4" fillId="0" borderId="77" xfId="44" applyFont="1" applyFill="1" applyBorder="1" applyAlignment="1" applyProtection="1">
      <alignment horizont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47" fillId="24" borderId="0" xfId="0" applyFont="1" applyFill="1" applyBorder="1" applyAlignment="1" applyProtection="1">
      <alignment horizontal="left" indent="1"/>
    </xf>
    <xf numFmtId="0" fontId="73" fillId="0" borderId="0" xfId="0" applyFont="1" applyFill="1" applyProtection="1"/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 indent="1"/>
    </xf>
    <xf numFmtId="0" fontId="44" fillId="0" borderId="0" xfId="0" applyFont="1" applyBorder="1" applyAlignment="1" applyProtection="1">
      <alignment horizontal="center" vertical="center"/>
    </xf>
    <xf numFmtId="0" fontId="40" fillId="0" borderId="42" xfId="0" applyFont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58" fillId="0" borderId="0" xfId="37" applyFont="1" applyFill="1" applyBorder="1" applyAlignment="1" applyProtection="1">
      <alignment horizontal="left" vertical="center" indent="1"/>
    </xf>
    <xf numFmtId="0" fontId="40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indent="1"/>
    </xf>
    <xf numFmtId="0" fontId="0" fillId="0" borderId="0" xfId="0" applyBorder="1" applyProtection="1"/>
    <xf numFmtId="0" fontId="0" fillId="0" borderId="0" xfId="0" applyBorder="1" applyAlignment="1" applyProtection="1">
      <alignment horizontal="right" indent="1"/>
    </xf>
    <xf numFmtId="0" fontId="4" fillId="0" borderId="45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0" fillId="0" borderId="26" xfId="0" applyFont="1" applyBorder="1" applyAlignment="1" applyProtection="1">
      <alignment horizontal="center" wrapText="1"/>
    </xf>
    <xf numFmtId="0" fontId="120" fillId="0" borderId="77" xfId="0" applyFont="1" applyFill="1" applyBorder="1" applyAlignment="1" applyProtection="1">
      <alignment horizontal="center" wrapText="1"/>
    </xf>
    <xf numFmtId="0" fontId="121" fillId="0" borderId="0" xfId="0" applyFont="1" applyFill="1" applyProtection="1"/>
    <xf numFmtId="0" fontId="122" fillId="0" borderId="26" xfId="0" applyFont="1" applyFill="1" applyBorder="1" applyAlignment="1" applyProtection="1">
      <alignment horizontal="center" wrapText="1"/>
    </xf>
    <xf numFmtId="0" fontId="34" fillId="0" borderId="77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wrapText="1"/>
    </xf>
    <xf numFmtId="49" fontId="85" fillId="0" borderId="0" xfId="0" applyNumberFormat="1" applyFont="1" applyBorder="1" applyAlignment="1" applyProtection="1">
      <alignment horizontal="center"/>
    </xf>
    <xf numFmtId="0" fontId="85" fillId="0" borderId="0" xfId="0" applyFont="1" applyBorder="1" applyProtection="1"/>
    <xf numFmtId="49" fontId="86" fillId="0" borderId="0" xfId="0" applyNumberFormat="1" applyFont="1" applyBorder="1" applyAlignment="1" applyProtection="1">
      <alignment horizontal="center"/>
    </xf>
    <xf numFmtId="0" fontId="86" fillId="0" borderId="0" xfId="0" applyFont="1" applyBorder="1" applyProtection="1"/>
    <xf numFmtId="0" fontId="86" fillId="24" borderId="0" xfId="0" applyFont="1" applyFill="1" applyBorder="1" applyProtection="1"/>
    <xf numFmtId="0" fontId="103" fillId="0" borderId="0" xfId="0" applyFont="1" applyFill="1" applyBorder="1" applyAlignment="1" applyProtection="1">
      <alignment horizontal="center" wrapText="1"/>
    </xf>
    <xf numFmtId="49" fontId="87" fillId="0" borderId="0" xfId="0" applyNumberFormat="1" applyFont="1" applyBorder="1" applyAlignment="1" applyProtection="1">
      <alignment horizontal="center"/>
    </xf>
    <xf numFmtId="0" fontId="87" fillId="0" borderId="0" xfId="0" applyFont="1" applyBorder="1" applyProtection="1"/>
    <xf numFmtId="0" fontId="40" fillId="0" borderId="77" xfId="0" applyFont="1" applyBorder="1" applyAlignment="1" applyProtection="1">
      <alignment horizontal="center"/>
    </xf>
    <xf numFmtId="0" fontId="41" fillId="0" borderId="77" xfId="0" applyFont="1" applyBorder="1" applyAlignment="1" applyProtection="1">
      <alignment horizontal="center"/>
    </xf>
    <xf numFmtId="0" fontId="120" fillId="0" borderId="77" xfId="44" applyFont="1" applyFill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</xf>
    <xf numFmtId="0" fontId="34" fillId="0" borderId="77" xfId="44" applyFont="1" applyFill="1" applyBorder="1" applyAlignment="1" applyProtection="1">
      <alignment horizontal="center" wrapText="1"/>
    </xf>
    <xf numFmtId="0" fontId="4" fillId="0" borderId="77" xfId="0" applyFont="1" applyBorder="1" applyAlignment="1" applyProtection="1">
      <alignment horizontal="center"/>
    </xf>
    <xf numFmtId="0" fontId="40" fillId="0" borderId="28" xfId="0" applyFont="1" applyBorder="1" applyAlignment="1" applyProtection="1">
      <alignment horizontal="center" wrapText="1"/>
    </xf>
    <xf numFmtId="0" fontId="40" fillId="0" borderId="26" xfId="0" applyFont="1" applyFill="1" applyBorder="1" applyAlignment="1" applyProtection="1">
      <alignment horizont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23" xfId="0" applyFont="1" applyBorder="1" applyAlignment="1" applyProtection="1">
      <alignment horizontal="center" vertical="center" wrapText="1"/>
    </xf>
    <xf numFmtId="1" fontId="4" fillId="0" borderId="42" xfId="0" applyNumberFormat="1" applyFont="1" applyFill="1" applyBorder="1" applyAlignment="1" applyProtection="1">
      <alignment horizontal="center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9" fillId="0" borderId="0" xfId="0" applyFont="1" applyFill="1" applyProtection="1"/>
    <xf numFmtId="0" fontId="74" fillId="0" borderId="11" xfId="0" applyFont="1" applyBorder="1" applyAlignment="1" applyProtection="1">
      <alignment horizontal="center" vertical="center"/>
    </xf>
    <xf numFmtId="0" fontId="34" fillId="0" borderId="77" xfId="0" applyFont="1" applyBorder="1" applyAlignment="1" applyProtection="1">
      <alignment horizontal="center" wrapText="1"/>
    </xf>
    <xf numFmtId="0" fontId="52" fillId="0" borderId="0" xfId="0" applyFont="1" applyFill="1" applyBorder="1" applyAlignment="1" applyProtection="1">
      <alignment horizontal="left" indent="1"/>
    </xf>
    <xf numFmtId="0" fontId="4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indent="1"/>
    </xf>
    <xf numFmtId="0" fontId="51" fillId="0" borderId="0" xfId="0" applyFont="1" applyFill="1" applyBorder="1" applyAlignment="1" applyProtection="1">
      <alignment horizontal="left" indent="1"/>
    </xf>
    <xf numFmtId="0" fontId="47" fillId="0" borderId="0" xfId="0" applyFont="1" applyFill="1" applyBorder="1" applyAlignment="1" applyProtection="1">
      <alignment horizontal="left" indent="1"/>
    </xf>
    <xf numFmtId="49" fontId="86" fillId="0" borderId="11" xfId="0" applyNumberFormat="1" applyFont="1" applyBorder="1" applyAlignment="1" applyProtection="1">
      <alignment horizontal="center"/>
    </xf>
    <xf numFmtId="0" fontId="86" fillId="0" borderId="11" xfId="0" applyFont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indent="1"/>
    </xf>
    <xf numFmtId="0" fontId="34" fillId="0" borderId="0" xfId="0" applyFont="1" applyFill="1" applyBorder="1" applyAlignment="1" applyProtection="1">
      <alignment horizontal="center" vertical="center"/>
    </xf>
    <xf numFmtId="0" fontId="73" fillId="34" borderId="11" xfId="0" applyFont="1" applyFill="1" applyBorder="1" applyAlignment="1" applyProtection="1">
      <alignment horizontal="center"/>
    </xf>
    <xf numFmtId="0" fontId="34" fillId="0" borderId="77" xfId="44" applyFont="1" applyBorder="1" applyAlignment="1" applyProtection="1">
      <alignment horizontal="center" wrapText="1"/>
    </xf>
    <xf numFmtId="0" fontId="50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left" vertical="center" indent="1"/>
    </xf>
    <xf numFmtId="49" fontId="85" fillId="0" borderId="11" xfId="0" applyNumberFormat="1" applyFont="1" applyBorder="1" applyAlignment="1" applyProtection="1">
      <alignment horizontal="center"/>
    </xf>
    <xf numFmtId="0" fontId="85" fillId="0" borderId="11" xfId="0" applyFont="1" applyBorder="1" applyProtection="1"/>
    <xf numFmtId="0" fontId="48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indent="1"/>
    </xf>
    <xf numFmtId="0" fontId="74" fillId="26" borderId="21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left" vertical="center" indent="1"/>
    </xf>
    <xf numFmtId="0" fontId="34" fillId="0" borderId="11" xfId="0" applyFont="1" applyBorder="1" applyAlignment="1" applyProtection="1">
      <alignment horizontal="center" vertical="center" wrapText="1"/>
    </xf>
    <xf numFmtId="0" fontId="71" fillId="0" borderId="11" xfId="0" applyFont="1" applyBorder="1" applyAlignment="1" applyProtection="1">
      <alignment horizontal="left" vertical="center"/>
    </xf>
    <xf numFmtId="0" fontId="72" fillId="0" borderId="21" xfId="0" applyFont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indent="1"/>
    </xf>
    <xf numFmtId="0" fontId="12" fillId="0" borderId="0" xfId="0" applyFont="1" applyProtection="1"/>
    <xf numFmtId="0" fontId="12" fillId="0" borderId="0" xfId="0" applyFont="1" applyBorder="1" applyProtection="1"/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56" xfId="0" applyFont="1" applyBorder="1" applyProtection="1"/>
    <xf numFmtId="0" fontId="4" fillId="0" borderId="55" xfId="0" applyFont="1" applyBorder="1" applyProtection="1"/>
    <xf numFmtId="0" fontId="4" fillId="0" borderId="62" xfId="0" applyFont="1" applyBorder="1" applyProtection="1"/>
    <xf numFmtId="0" fontId="4" fillId="0" borderId="53" xfId="0" applyFont="1" applyBorder="1" applyAlignment="1" applyProtection="1">
      <alignment horizontal="center"/>
    </xf>
    <xf numFmtId="49" fontId="73" fillId="0" borderId="11" xfId="0" applyNumberFormat="1" applyFont="1" applyFill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105" fillId="0" borderId="11" xfId="0" applyFont="1" applyFill="1" applyBorder="1" applyAlignment="1" applyProtection="1">
      <alignment horizontal="center" vertical="center" wrapText="1"/>
    </xf>
    <xf numFmtId="0" fontId="106" fillId="0" borderId="11" xfId="0" applyFont="1" applyFill="1" applyBorder="1" applyAlignment="1" applyProtection="1">
      <alignment horizontal="left" vertical="center"/>
    </xf>
    <xf numFmtId="0" fontId="107" fillId="0" borderId="11" xfId="0" applyFont="1" applyFill="1" applyBorder="1" applyAlignment="1" applyProtection="1">
      <alignment horizontal="center"/>
    </xf>
    <xf numFmtId="0" fontId="107" fillId="0" borderId="11" xfId="0" applyFont="1" applyFill="1" applyBorder="1" applyProtection="1"/>
    <xf numFmtId="0" fontId="108" fillId="0" borderId="11" xfId="0" applyFont="1" applyFill="1" applyBorder="1" applyAlignment="1" applyProtection="1">
      <alignment horizontal="center"/>
    </xf>
    <xf numFmtId="0" fontId="108" fillId="0" borderId="11" xfId="0" applyFont="1" applyFill="1" applyBorder="1" applyProtection="1"/>
    <xf numFmtId="49" fontId="73" fillId="0" borderId="0" xfId="0" applyNumberFormat="1" applyFont="1" applyBorder="1" applyAlignment="1" applyProtection="1">
      <alignment horizontal="center"/>
    </xf>
    <xf numFmtId="0" fontId="106" fillId="0" borderId="11" xfId="0" applyFont="1" applyFill="1" applyBorder="1" applyProtection="1"/>
    <xf numFmtId="49" fontId="56" fillId="0" borderId="0" xfId="0" applyNumberFormat="1" applyFont="1" applyBorder="1" applyAlignment="1" applyProtection="1">
      <alignment horizontal="center"/>
    </xf>
    <xf numFmtId="0" fontId="56" fillId="0" borderId="0" xfId="0" applyFont="1" applyBorder="1" applyProtection="1"/>
    <xf numFmtId="49" fontId="82" fillId="0" borderId="0" xfId="0" applyNumberFormat="1" applyFont="1" applyBorder="1" applyAlignment="1" applyProtection="1">
      <alignment horizontal="center"/>
    </xf>
    <xf numFmtId="0" fontId="82" fillId="0" borderId="0" xfId="0" applyFont="1" applyBorder="1" applyProtection="1"/>
    <xf numFmtId="0" fontId="109" fillId="0" borderId="12" xfId="0" applyFont="1" applyFill="1" applyBorder="1" applyAlignment="1" applyProtection="1">
      <alignment horizontal="left"/>
    </xf>
    <xf numFmtId="0" fontId="109" fillId="0" borderId="38" xfId="0" applyFont="1" applyFill="1" applyBorder="1" applyAlignment="1" applyProtection="1">
      <alignment horizontal="left"/>
    </xf>
    <xf numFmtId="0" fontId="109" fillId="0" borderId="39" xfId="0" applyFont="1" applyFill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49" fontId="73" fillId="0" borderId="11" xfId="0" applyNumberFormat="1" applyFont="1" applyFill="1" applyBorder="1" applyProtection="1"/>
    <xf numFmtId="0" fontId="93" fillId="0" borderId="11" xfId="0" applyFont="1" applyFill="1" applyBorder="1" applyAlignment="1" applyProtection="1">
      <alignment horizontal="center"/>
    </xf>
    <xf numFmtId="0" fontId="93" fillId="0" borderId="11" xfId="0" applyFont="1" applyFill="1" applyBorder="1" applyProtection="1"/>
    <xf numFmtId="0" fontId="92" fillId="0" borderId="11" xfId="0" applyFont="1" applyFill="1" applyBorder="1" applyAlignment="1" applyProtection="1">
      <alignment horizontal="center"/>
    </xf>
    <xf numFmtId="0" fontId="92" fillId="0" borderId="11" xfId="0" applyFont="1" applyFill="1" applyBorder="1" applyProtection="1"/>
    <xf numFmtId="0" fontId="7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Protection="1"/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34" fillId="0" borderId="11" xfId="0" applyFont="1" applyFill="1" applyBorder="1" applyAlignment="1" applyProtection="1">
      <alignment horizontal="center" vertical="center" wrapText="1"/>
    </xf>
    <xf numFmtId="0" fontId="71" fillId="0" borderId="11" xfId="0" applyFont="1" applyFill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/>
    </xf>
    <xf numFmtId="0" fontId="3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left" indent="1"/>
    </xf>
    <xf numFmtId="0" fontId="59" fillId="0" borderId="0" xfId="0" applyFont="1" applyProtection="1"/>
    <xf numFmtId="0" fontId="60" fillId="0" borderId="0" xfId="0" applyFont="1" applyProtection="1"/>
    <xf numFmtId="0" fontId="60" fillId="0" borderId="0" xfId="0" applyFont="1" applyBorder="1" applyProtection="1"/>
    <xf numFmtId="0" fontId="61" fillId="0" borderId="0" xfId="0" applyFont="1" applyProtection="1"/>
    <xf numFmtId="0" fontId="61" fillId="0" borderId="0" xfId="0" applyFont="1" applyBorder="1" applyProtection="1"/>
    <xf numFmtId="0" fontId="121" fillId="0" borderId="0" xfId="0" applyFont="1" applyProtection="1"/>
    <xf numFmtId="1" fontId="3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11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11" fillId="0" borderId="0" xfId="0" applyFont="1" applyBorder="1" applyAlignment="1" applyProtection="1">
      <alignment horizontal="center"/>
    </xf>
    <xf numFmtId="0" fontId="4" fillId="0" borderId="0" xfId="38" applyFont="1" applyBorder="1" applyProtection="1"/>
    <xf numFmtId="0" fontId="9" fillId="0" borderId="2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73" fillId="0" borderId="0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indent="1"/>
    </xf>
    <xf numFmtId="49" fontId="73" fillId="0" borderId="0" xfId="0" applyNumberFormat="1" applyFont="1" applyFill="1" applyBorder="1" applyAlignment="1" applyProtection="1">
      <alignment horizontal="center"/>
    </xf>
    <xf numFmtId="0" fontId="73" fillId="0" borderId="0" xfId="0" applyFont="1" applyFill="1" applyBorder="1" applyProtection="1"/>
    <xf numFmtId="0" fontId="54" fillId="24" borderId="0" xfId="0" applyFont="1" applyFill="1" applyBorder="1" applyAlignment="1" applyProtection="1">
      <alignment horizontal="center" vertical="center"/>
    </xf>
    <xf numFmtId="0" fontId="53" fillId="24" borderId="0" xfId="0" applyFont="1" applyFill="1" applyBorder="1" applyAlignment="1" applyProtection="1">
      <alignment horizontal="left" indent="1"/>
    </xf>
    <xf numFmtId="0" fontId="7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73" fillId="0" borderId="21" xfId="0" applyFont="1" applyFill="1" applyBorder="1" applyAlignment="1" applyProtection="1">
      <alignment horizontal="center" vertical="center"/>
    </xf>
    <xf numFmtId="49" fontId="56" fillId="0" borderId="11" xfId="0" applyNumberFormat="1" applyFont="1" applyFill="1" applyBorder="1" applyAlignment="1" applyProtection="1">
      <alignment horizontal="center"/>
    </xf>
    <xf numFmtId="0" fontId="56" fillId="0" borderId="11" xfId="0" applyFont="1" applyFill="1" applyBorder="1" applyProtection="1"/>
    <xf numFmtId="49" fontId="73" fillId="0" borderId="11" xfId="0" applyNumberFormat="1" applyFont="1" applyBorder="1" applyAlignment="1" applyProtection="1">
      <alignment horizontal="center"/>
    </xf>
    <xf numFmtId="0" fontId="40" fillId="0" borderId="42" xfId="0" applyFont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left" vertical="center"/>
    </xf>
    <xf numFmtId="0" fontId="72" fillId="0" borderId="0" xfId="0" applyFont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 vertical="top" wrapText="1"/>
    </xf>
    <xf numFmtId="0" fontId="65" fillId="0" borderId="0" xfId="0" applyFont="1" applyProtection="1"/>
    <xf numFmtId="0" fontId="64" fillId="0" borderId="0" xfId="0" applyFo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49" fontId="82" fillId="0" borderId="16" xfId="0" applyNumberFormat="1" applyFont="1" applyBorder="1" applyAlignment="1" applyProtection="1">
      <alignment horizontal="center"/>
    </xf>
    <xf numFmtId="0" fontId="82" fillId="0" borderId="16" xfId="0" applyFont="1" applyBorder="1" applyProtection="1"/>
    <xf numFmtId="0" fontId="74" fillId="0" borderId="24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" fontId="4" fillId="0" borderId="22" xfId="0" applyNumberFormat="1" applyFont="1" applyBorder="1" applyAlignment="1" applyProtection="1">
      <alignment horizontal="left" indent="1"/>
    </xf>
    <xf numFmtId="1" fontId="4" fillId="0" borderId="23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0" fontId="60" fillId="24" borderId="0" xfId="0" applyFont="1" applyFill="1" applyProtection="1"/>
    <xf numFmtId="0" fontId="4" fillId="24" borderId="0" xfId="0" applyFont="1" applyFill="1" applyProtection="1"/>
    <xf numFmtId="0" fontId="65" fillId="24" borderId="0" xfId="0" applyFont="1" applyFill="1" applyProtection="1"/>
    <xf numFmtId="0" fontId="60" fillId="24" borderId="0" xfId="0" applyFont="1" applyFill="1" applyBorder="1" applyProtection="1"/>
    <xf numFmtId="0" fontId="61" fillId="24" borderId="0" xfId="0" applyFont="1" applyFill="1" applyProtection="1"/>
    <xf numFmtId="0" fontId="4" fillId="24" borderId="0" xfId="0" applyFont="1" applyFill="1" applyBorder="1" applyProtection="1"/>
    <xf numFmtId="0" fontId="9" fillId="24" borderId="0" xfId="0" applyFont="1" applyFill="1" applyProtection="1"/>
    <xf numFmtId="0" fontId="9" fillId="24" borderId="0" xfId="0" applyFont="1" applyFill="1" applyBorder="1" applyProtection="1"/>
    <xf numFmtId="0" fontId="9" fillId="24" borderId="0" xfId="0" applyFont="1" applyFill="1" applyBorder="1" applyAlignment="1" applyProtection="1">
      <alignment horizontal="center"/>
    </xf>
    <xf numFmtId="0" fontId="34" fillId="0" borderId="16" xfId="0" applyFont="1" applyBorder="1" applyAlignment="1" applyProtection="1">
      <alignment horizontal="center" vertical="center" wrapText="1"/>
    </xf>
    <xf numFmtId="0" fontId="71" fillId="0" borderId="16" xfId="0" applyFont="1" applyBorder="1" applyAlignment="1" applyProtection="1">
      <alignment horizontal="left" vertical="center"/>
    </xf>
    <xf numFmtId="0" fontId="72" fillId="0" borderId="24" xfId="0" applyFont="1" applyBorder="1" applyAlignment="1" applyProtection="1">
      <alignment horizontal="center" vertical="center"/>
    </xf>
    <xf numFmtId="0" fontId="9" fillId="0" borderId="90" xfId="0" applyFont="1" applyBorder="1" applyAlignment="1" applyProtection="1">
      <alignment horizontal="center"/>
    </xf>
    <xf numFmtId="0" fontId="104" fillId="0" borderId="91" xfId="0" applyFont="1" applyBorder="1" applyAlignment="1" applyProtection="1">
      <alignment horizontal="center"/>
    </xf>
    <xf numFmtId="0" fontId="104" fillId="0" borderId="92" xfId="0" applyFont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center"/>
    </xf>
    <xf numFmtId="0" fontId="40" fillId="0" borderId="93" xfId="0" applyFont="1" applyBorder="1" applyAlignment="1" applyProtection="1">
      <alignment horizontal="center" wrapText="1"/>
    </xf>
    <xf numFmtId="0" fontId="73" fillId="0" borderId="94" xfId="0" applyFont="1" applyFill="1" applyBorder="1" applyAlignment="1" applyProtection="1">
      <alignment horizontal="center"/>
    </xf>
    <xf numFmtId="0" fontId="73" fillId="0" borderId="94" xfId="0" applyFont="1" applyFill="1" applyBorder="1" applyProtection="1"/>
    <xf numFmtId="0" fontId="73" fillId="0" borderId="95" xfId="0" applyFont="1" applyFill="1" applyBorder="1" applyAlignment="1" applyProtection="1">
      <alignment horizontal="center"/>
    </xf>
    <xf numFmtId="0" fontId="34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center" indent="1"/>
    </xf>
    <xf numFmtId="0" fontId="44" fillId="24" borderId="0" xfId="0" applyFont="1" applyFill="1" applyBorder="1" applyAlignment="1" applyProtection="1">
      <alignment horizontal="center" vertical="center"/>
    </xf>
    <xf numFmtId="0" fontId="111" fillId="0" borderId="94" xfId="0" applyFont="1" applyFill="1" applyBorder="1" applyAlignment="1" applyProtection="1">
      <alignment horizontal="center"/>
    </xf>
    <xf numFmtId="0" fontId="111" fillId="0" borderId="94" xfId="0" applyFont="1" applyFill="1" applyBorder="1" applyProtection="1"/>
    <xf numFmtId="0" fontId="111" fillId="0" borderId="95" xfId="0" applyFont="1" applyFill="1" applyBorder="1" applyAlignment="1" applyProtection="1">
      <alignment horizontal="center"/>
    </xf>
    <xf numFmtId="0" fontId="50" fillId="24" borderId="0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left" vertical="center" indent="1"/>
    </xf>
    <xf numFmtId="0" fontId="7" fillId="0" borderId="0" xfId="0" applyFont="1" applyProtection="1"/>
    <xf numFmtId="0" fontId="76" fillId="0" borderId="11" xfId="0" applyFont="1" applyBorder="1" applyAlignment="1" applyProtection="1">
      <alignment horizontal="center"/>
    </xf>
    <xf numFmtId="0" fontId="76" fillId="0" borderId="11" xfId="0" applyFont="1" applyBorder="1" applyProtection="1"/>
    <xf numFmtId="0" fontId="40" fillId="24" borderId="26" xfId="0" applyFont="1" applyFill="1" applyBorder="1" applyAlignment="1" applyProtection="1">
      <alignment horizontal="center" wrapText="1"/>
    </xf>
    <xf numFmtId="0" fontId="74" fillId="24" borderId="0" xfId="0" applyFont="1" applyFill="1" applyBorder="1" applyAlignment="1" applyProtection="1">
      <alignment horizontal="center" vertical="center"/>
    </xf>
    <xf numFmtId="0" fontId="40" fillId="0" borderId="93" xfId="0" applyFont="1" applyFill="1" applyBorder="1" applyAlignment="1" applyProtection="1">
      <alignment horizontal="center" wrapText="1"/>
    </xf>
    <xf numFmtId="49" fontId="56" fillId="0" borderId="11" xfId="0" applyNumberFormat="1" applyFont="1" applyBorder="1" applyAlignment="1" applyProtection="1">
      <alignment horizontal="center"/>
    </xf>
    <xf numFmtId="0" fontId="56" fillId="0" borderId="11" xfId="0" applyFont="1" applyBorder="1" applyProtection="1"/>
    <xf numFmtId="0" fontId="93" fillId="0" borderId="94" xfId="0" applyFont="1" applyFill="1" applyBorder="1" applyAlignment="1" applyProtection="1">
      <alignment horizontal="center"/>
    </xf>
    <xf numFmtId="0" fontId="93" fillId="0" borderId="94" xfId="0" applyFont="1" applyFill="1" applyBorder="1" applyProtection="1"/>
    <xf numFmtId="0" fontId="73" fillId="0" borderId="95" xfId="0" applyFont="1" applyFill="1" applyBorder="1" applyAlignment="1" applyProtection="1">
      <alignment horizontal="center" vertical="center" wrapText="1"/>
    </xf>
    <xf numFmtId="0" fontId="46" fillId="24" borderId="0" xfId="0" applyFont="1" applyFill="1" applyBorder="1" applyAlignment="1" applyProtection="1">
      <alignment horizontal="left" vertical="center" indent="1"/>
    </xf>
    <xf numFmtId="0" fontId="40" fillId="0" borderId="96" xfId="0" applyFont="1" applyBorder="1" applyAlignment="1" applyProtection="1">
      <alignment horizontal="center" wrapText="1"/>
    </xf>
    <xf numFmtId="0" fontId="73" fillId="0" borderId="97" xfId="0" applyFont="1" applyFill="1" applyBorder="1" applyAlignment="1" applyProtection="1">
      <alignment horizontal="center" vertical="center" wrapText="1"/>
    </xf>
    <xf numFmtId="0" fontId="73" fillId="0" borderId="97" xfId="0" applyFont="1" applyFill="1" applyBorder="1" applyAlignment="1" applyProtection="1">
      <alignment horizontal="left" indent="1"/>
    </xf>
    <xf numFmtId="0" fontId="73" fillId="0" borderId="98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left" vertical="center" indent="1"/>
    </xf>
    <xf numFmtId="0" fontId="4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right" indent="1"/>
    </xf>
    <xf numFmtId="0" fontId="0" fillId="24" borderId="0" xfId="0" applyFill="1" applyBorder="1" applyProtection="1"/>
    <xf numFmtId="0" fontId="4" fillId="24" borderId="0" xfId="0" applyFont="1" applyFill="1" applyBorder="1" applyAlignment="1" applyProtection="1">
      <alignment horizontal="right" indent="1"/>
    </xf>
    <xf numFmtId="0" fontId="0" fillId="24" borderId="0" xfId="0" applyFill="1" applyProtection="1"/>
    <xf numFmtId="0" fontId="67" fillId="0" borderId="0" xfId="0" applyFont="1" applyFill="1" applyProtection="1"/>
    <xf numFmtId="0" fontId="69" fillId="0" borderId="0" xfId="0" applyFont="1" applyFill="1" applyProtection="1"/>
    <xf numFmtId="0" fontId="66" fillId="0" borderId="0" xfId="0" applyFont="1" applyFill="1" applyProtection="1"/>
    <xf numFmtId="0" fontId="67" fillId="0" borderId="0" xfId="0" applyFont="1" applyFill="1" applyBorder="1" applyProtection="1"/>
    <xf numFmtId="0" fontId="68" fillId="0" borderId="0" xfId="0" applyFont="1" applyFill="1" applyProtection="1"/>
    <xf numFmtId="0" fontId="14" fillId="0" borderId="0" xfId="0" applyFont="1" applyProtection="1"/>
    <xf numFmtId="0" fontId="9" fillId="0" borderId="41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 vertical="center"/>
    </xf>
    <xf numFmtId="0" fontId="73" fillId="24" borderId="0" xfId="0" applyFont="1" applyFill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/>
    </xf>
    <xf numFmtId="0" fontId="76" fillId="0" borderId="16" xfId="0" applyFont="1" applyFill="1" applyBorder="1" applyAlignment="1" applyProtection="1">
      <alignment horizontal="center"/>
    </xf>
    <xf numFmtId="0" fontId="76" fillId="0" borderId="16" xfId="0" applyFont="1" applyFill="1" applyBorder="1" applyProtection="1"/>
    <xf numFmtId="0" fontId="73" fillId="0" borderId="24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49" fontId="77" fillId="0" borderId="0" xfId="0" applyNumberFormat="1" applyFont="1" applyProtection="1"/>
    <xf numFmtId="49" fontId="0" fillId="0" borderId="0" xfId="0" applyNumberFormat="1" applyAlignment="1" applyProtection="1">
      <alignment vertical="center"/>
    </xf>
    <xf numFmtId="0" fontId="73" fillId="0" borderId="21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/>
    </xf>
    <xf numFmtId="0" fontId="73" fillId="24" borderId="21" xfId="0" applyFont="1" applyFill="1" applyBorder="1" applyAlignment="1" applyProtection="1">
      <alignment horizontal="center" vertical="center" wrapText="1"/>
    </xf>
    <xf numFmtId="0" fontId="73" fillId="0" borderId="21" xfId="0" applyFont="1" applyBorder="1" applyAlignment="1" applyProtection="1">
      <alignment horizontal="center" vertical="center" wrapText="1"/>
    </xf>
    <xf numFmtId="0" fontId="73" fillId="34" borderId="21" xfId="0" applyFont="1" applyFill="1" applyBorder="1" applyAlignment="1" applyProtection="1">
      <alignment horizontal="center" vertical="center" wrapText="1"/>
    </xf>
    <xf numFmtId="0" fontId="73" fillId="0" borderId="11" xfId="0" applyFont="1" applyFill="1" applyBorder="1" applyAlignment="1" applyProtection="1">
      <alignment horizontal="center" vertical="center" wrapText="1"/>
    </xf>
    <xf numFmtId="0" fontId="74" fillId="0" borderId="11" xfId="0" applyFont="1" applyFill="1" applyBorder="1" applyAlignment="1" applyProtection="1">
      <alignment horizontal="left" vertical="center"/>
    </xf>
    <xf numFmtId="0" fontId="4" fillId="24" borderId="26" xfId="0" applyFont="1" applyFill="1" applyBorder="1" applyAlignment="1" applyProtection="1">
      <alignment horizontal="center"/>
    </xf>
    <xf numFmtId="0" fontId="73" fillId="0" borderId="49" xfId="0" applyFont="1" applyFill="1" applyBorder="1" applyAlignment="1" applyProtection="1">
      <alignment horizontal="center"/>
    </xf>
    <xf numFmtId="0" fontId="73" fillId="0" borderId="22" xfId="0" applyFont="1" applyBorder="1" applyAlignment="1" applyProtection="1">
      <alignment horizontal="center"/>
    </xf>
    <xf numFmtId="0" fontId="73" fillId="0" borderId="22" xfId="0" applyFont="1" applyBorder="1" applyProtection="1"/>
    <xf numFmtId="0" fontId="73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</xf>
    <xf numFmtId="0" fontId="14" fillId="0" borderId="0" xfId="0" applyFont="1" applyFill="1" applyProtection="1"/>
    <xf numFmtId="0" fontId="69" fillId="0" borderId="0" xfId="0" applyFont="1" applyFill="1" applyBorder="1" applyProtection="1"/>
    <xf numFmtId="0" fontId="70" fillId="0" borderId="0" xfId="0" applyFont="1" applyFill="1" applyProtection="1"/>
    <xf numFmtId="0" fontId="33" fillId="0" borderId="0" xfId="0" applyFont="1" applyFill="1" applyProtection="1"/>
    <xf numFmtId="0" fontId="9" fillId="0" borderId="0" xfId="0" applyFont="1" applyFill="1" applyBorder="1" applyProtection="1"/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73" fillId="24" borderId="11" xfId="0" applyFont="1" applyFill="1" applyBorder="1" applyAlignment="1" applyProtection="1">
      <alignment horizontal="center" vertical="center"/>
    </xf>
    <xf numFmtId="0" fontId="73" fillId="24" borderId="11" xfId="0" applyFont="1" applyFill="1" applyBorder="1" applyAlignment="1" applyProtection="1">
      <alignment horizontal="left" vertical="center" indent="1"/>
    </xf>
    <xf numFmtId="0" fontId="9" fillId="0" borderId="50" xfId="0" applyFont="1" applyFill="1" applyBorder="1" applyAlignment="1" applyProtection="1">
      <alignment horizontal="center"/>
    </xf>
    <xf numFmtId="0" fontId="4" fillId="0" borderId="61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 wrapText="1"/>
    </xf>
    <xf numFmtId="0" fontId="74" fillId="0" borderId="11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/>
    </xf>
    <xf numFmtId="0" fontId="73" fillId="0" borderId="11" xfId="0" applyFont="1" applyBorder="1" applyAlignment="1" applyProtection="1">
      <alignment horizontal="center" wrapText="1"/>
    </xf>
    <xf numFmtId="0" fontId="73" fillId="0" borderId="11" xfId="0" applyFont="1" applyBorder="1" applyAlignment="1" applyProtection="1">
      <alignment horizontal="left" inden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wrapText="1"/>
    </xf>
    <xf numFmtId="0" fontId="76" fillId="24" borderId="11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center" wrapText="1"/>
    </xf>
    <xf numFmtId="0" fontId="76" fillId="0" borderId="11" xfId="0" applyFont="1" applyFill="1" applyBorder="1" applyAlignment="1" applyProtection="1">
      <alignment horizontal="left" indent="1"/>
    </xf>
    <xf numFmtId="0" fontId="76" fillId="0" borderId="11" xfId="0" applyFont="1" applyBorder="1" applyAlignment="1" applyProtection="1">
      <alignment horizontal="center" vertical="center" wrapText="1"/>
    </xf>
    <xf numFmtId="0" fontId="76" fillId="0" borderId="11" xfId="0" applyFont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wrapText="1"/>
    </xf>
    <xf numFmtId="0" fontId="76" fillId="0" borderId="11" xfId="0" applyFont="1" applyBorder="1" applyAlignment="1" applyProtection="1">
      <alignment horizontal="left" indent="1"/>
    </xf>
    <xf numFmtId="0" fontId="73" fillId="0" borderId="11" xfId="0" applyFont="1" applyFill="1" applyBorder="1" applyAlignment="1" applyProtection="1">
      <alignment horizontal="center" wrapText="1"/>
    </xf>
    <xf numFmtId="0" fontId="74" fillId="28" borderId="2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left" indent="1"/>
    </xf>
    <xf numFmtId="0" fontId="73" fillId="24" borderId="11" xfId="0" applyFont="1" applyFill="1" applyBorder="1" applyAlignment="1" applyProtection="1">
      <alignment horizontal="center" vertical="center" wrapText="1"/>
    </xf>
    <xf numFmtId="0" fontId="74" fillId="24" borderId="11" xfId="0" applyFont="1" applyFill="1" applyBorder="1" applyAlignment="1" applyProtection="1">
      <alignment horizontal="left" vertical="center"/>
    </xf>
    <xf numFmtId="0" fontId="74" fillId="29" borderId="21" xfId="0" applyFont="1" applyFill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center" vertical="center"/>
    </xf>
    <xf numFmtId="0" fontId="74" fillId="0" borderId="11" xfId="0" applyFont="1" applyFill="1" applyBorder="1" applyAlignment="1" applyProtection="1">
      <alignment horizontal="left" vertical="center" indent="1"/>
    </xf>
    <xf numFmtId="0" fontId="91" fillId="0" borderId="11" xfId="0" applyFont="1" applyFill="1" applyBorder="1" applyProtection="1"/>
    <xf numFmtId="0" fontId="76" fillId="24" borderId="11" xfId="0" applyFont="1" applyFill="1" applyBorder="1" applyAlignment="1" applyProtection="1">
      <alignment horizontal="center" vertical="center" wrapText="1"/>
    </xf>
    <xf numFmtId="0" fontId="76" fillId="24" borderId="11" xfId="0" applyFont="1" applyFill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vertical="center"/>
    </xf>
    <xf numFmtId="0" fontId="76" fillId="0" borderId="11" xfId="0" applyFont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 vertical="center"/>
    </xf>
    <xf numFmtId="0" fontId="56" fillId="0" borderId="11" xfId="0" applyFont="1" applyFill="1" applyBorder="1" applyAlignment="1" applyProtection="1">
      <alignment horizontal="left" vertical="center" indent="1"/>
    </xf>
    <xf numFmtId="49" fontId="73" fillId="24" borderId="11" xfId="0" applyNumberFormat="1" applyFont="1" applyFill="1" applyBorder="1" applyAlignment="1" applyProtection="1">
      <alignment horizontal="center"/>
    </xf>
    <xf numFmtId="0" fontId="73" fillId="24" borderId="11" xfId="0" applyFont="1" applyFill="1" applyBorder="1" applyProtection="1"/>
    <xf numFmtId="0" fontId="73" fillId="0" borderId="12" xfId="0" applyFont="1" applyFill="1" applyBorder="1" applyAlignment="1" applyProtection="1">
      <alignment horizontal="center" vertical="center" wrapText="1"/>
    </xf>
    <xf numFmtId="0" fontId="73" fillId="0" borderId="12" xfId="0" applyFont="1" applyFill="1" applyBorder="1" applyAlignment="1" applyProtection="1">
      <alignment horizontal="left" vertical="center" wrapText="1" indent="1"/>
    </xf>
    <xf numFmtId="0" fontId="73" fillId="0" borderId="25" xfId="0" applyFont="1" applyFill="1" applyBorder="1" applyAlignment="1" applyProtection="1">
      <alignment horizontal="center" vertical="center"/>
    </xf>
    <xf numFmtId="0" fontId="84" fillId="0" borderId="12" xfId="0" applyFont="1" applyFill="1" applyBorder="1" applyAlignment="1" applyProtection="1">
      <alignment horizontal="center" vertical="center" wrapText="1"/>
    </xf>
    <xf numFmtId="0" fontId="84" fillId="0" borderId="12" xfId="0" applyFont="1" applyFill="1" applyBorder="1" applyAlignment="1" applyProtection="1">
      <alignment horizontal="left" vertical="center" wrapText="1" indent="1"/>
    </xf>
    <xf numFmtId="0" fontId="4" fillId="0" borderId="53" xfId="0" applyFont="1" applyFill="1" applyBorder="1" applyAlignment="1" applyProtection="1">
      <alignment horizontal="center"/>
    </xf>
    <xf numFmtId="0" fontId="83" fillId="0" borderId="12" xfId="0" applyFont="1" applyFill="1" applyBorder="1" applyAlignment="1" applyProtection="1">
      <alignment horizontal="center" vertical="center" wrapText="1"/>
    </xf>
    <xf numFmtId="0" fontId="83" fillId="0" borderId="12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 inden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left" vertical="center" wrapText="1" indent="1"/>
    </xf>
    <xf numFmtId="0" fontId="11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Protection="1"/>
    <xf numFmtId="0" fontId="4" fillId="0" borderId="2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indent="1"/>
    </xf>
    <xf numFmtId="0" fontId="4" fillId="0" borderId="45" xfId="0" applyFont="1" applyFill="1" applyBorder="1" applyProtection="1"/>
    <xf numFmtId="0" fontId="4" fillId="0" borderId="0" xfId="0" applyFont="1" applyFill="1" applyAlignment="1" applyProtection="1">
      <alignment horizontal="left" indent="1"/>
    </xf>
    <xf numFmtId="0" fontId="67" fillId="0" borderId="0" xfId="0" applyFont="1" applyFill="1" applyBorder="1" applyAlignment="1" applyProtection="1">
      <alignment horizontal="left"/>
    </xf>
    <xf numFmtId="0" fontId="67" fillId="0" borderId="0" xfId="0" applyFont="1" applyFill="1" applyAlignment="1" applyProtection="1">
      <alignment horizontal="left"/>
    </xf>
    <xf numFmtId="0" fontId="73" fillId="0" borderId="42" xfId="0" applyFont="1" applyBorder="1" applyAlignment="1" applyProtection="1">
      <alignment horizontal="center" wrapText="1"/>
    </xf>
    <xf numFmtId="0" fontId="34" fillId="0" borderId="49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/>
    </xf>
    <xf numFmtId="0" fontId="34" fillId="0" borderId="77" xfId="0" applyFont="1" applyFill="1" applyBorder="1" applyAlignment="1" applyProtection="1">
      <alignment horizontal="center" vertical="center"/>
    </xf>
    <xf numFmtId="0" fontId="45" fillId="0" borderId="49" xfId="0" applyFont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34" fillId="0" borderId="77" xfId="0" applyFont="1" applyBorder="1" applyAlignment="1" applyProtection="1">
      <alignment horizontal="center" vertical="center"/>
    </xf>
    <xf numFmtId="49" fontId="78" fillId="0" borderId="0" xfId="0" applyNumberFormat="1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/>
    </xf>
    <xf numFmtId="0" fontId="4" fillId="0" borderId="49" xfId="44" applyFont="1" applyBorder="1" applyAlignment="1" applyProtection="1">
      <alignment horizontal="center" wrapText="1"/>
    </xf>
    <xf numFmtId="0" fontId="13" fillId="0" borderId="77" xfId="44" applyFont="1" applyBorder="1" applyAlignment="1" applyProtection="1">
      <alignment horizontal="center" wrapText="1"/>
    </xf>
    <xf numFmtId="0" fontId="9" fillId="0" borderId="43" xfId="0" applyFont="1" applyFill="1" applyBorder="1" applyProtection="1"/>
    <xf numFmtId="0" fontId="9" fillId="0" borderId="43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9" fillId="0" borderId="51" xfId="0" applyFont="1" applyFill="1" applyBorder="1" applyAlignment="1" applyProtection="1">
      <alignment horizontal="center"/>
    </xf>
    <xf numFmtId="0" fontId="76" fillId="0" borderId="16" xfId="0" applyFont="1" applyBorder="1" applyAlignment="1" applyProtection="1">
      <alignment horizontal="center" vertical="center"/>
    </xf>
    <xf numFmtId="0" fontId="76" fillId="0" borderId="16" xfId="0" applyFont="1" applyBorder="1" applyAlignment="1" applyProtection="1">
      <alignment horizontal="left" vertical="center" indent="1"/>
    </xf>
    <xf numFmtId="0" fontId="9" fillId="0" borderId="11" xfId="0" applyFont="1" applyFill="1" applyBorder="1" applyAlignment="1" applyProtection="1">
      <alignment horizontal="center"/>
    </xf>
    <xf numFmtId="0" fontId="73" fillId="0" borderId="26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left" vertical="center" indent="1"/>
    </xf>
    <xf numFmtId="0" fontId="76" fillId="0" borderId="11" xfId="0" applyFont="1" applyFill="1" applyBorder="1" applyAlignment="1" applyProtection="1">
      <alignment horizontal="center" vertical="center" wrapText="1"/>
    </xf>
    <xf numFmtId="0" fontId="76" fillId="0" borderId="11" xfId="0" applyFont="1" applyFill="1" applyBorder="1" applyAlignment="1" applyProtection="1">
      <alignment horizontal="left" vertical="center"/>
    </xf>
    <xf numFmtId="0" fontId="89" fillId="0" borderId="0" xfId="0" applyFont="1" applyFill="1" applyBorder="1" applyAlignment="1" applyProtection="1">
      <alignment horizontal="center" vertical="center"/>
    </xf>
    <xf numFmtId="0" fontId="89" fillId="0" borderId="21" xfId="0" applyFont="1" applyFill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/>
    </xf>
    <xf numFmtId="0" fontId="82" fillId="0" borderId="11" xfId="0" applyFont="1" applyBorder="1" applyAlignment="1" applyProtection="1">
      <alignment horizontal="center"/>
    </xf>
    <xf numFmtId="0" fontId="82" fillId="0" borderId="11" xfId="0" applyFont="1" applyBorder="1" applyProtection="1"/>
    <xf numFmtId="0" fontId="73" fillId="24" borderId="11" xfId="0" applyFont="1" applyFill="1" applyBorder="1" applyAlignment="1" applyProtection="1">
      <alignment horizontal="center"/>
    </xf>
    <xf numFmtId="0" fontId="82" fillId="0" borderId="11" xfId="0" applyFont="1" applyFill="1" applyBorder="1" applyAlignment="1" applyProtection="1">
      <alignment horizontal="center" vertical="center"/>
    </xf>
    <xf numFmtId="0" fontId="82" fillId="0" borderId="11" xfId="0" applyFont="1" applyFill="1" applyBorder="1" applyAlignment="1" applyProtection="1">
      <alignment horizontal="left" vertical="center" indent="1"/>
    </xf>
    <xf numFmtId="0" fontId="74" fillId="27" borderId="2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left" vertical="center" indent="1"/>
    </xf>
    <xf numFmtId="0" fontId="82" fillId="0" borderId="11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left" vertical="center" indent="1"/>
    </xf>
    <xf numFmtId="0" fontId="74" fillId="0" borderId="23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indent="1"/>
    </xf>
    <xf numFmtId="0" fontId="4" fillId="0" borderId="48" xfId="0" applyFont="1" applyFill="1" applyBorder="1" applyAlignment="1" applyProtection="1">
      <alignment horizontal="center" vertical="center"/>
    </xf>
    <xf numFmtId="0" fontId="63" fillId="0" borderId="0" xfId="0" applyFont="1" applyProtection="1"/>
    <xf numFmtId="0" fontId="62" fillId="0" borderId="0" xfId="0" applyFont="1" applyProtection="1"/>
    <xf numFmtId="0" fontId="63" fillId="0" borderId="0" xfId="0" applyFont="1" applyBorder="1" applyProtection="1"/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0" fillId="0" borderId="16" xfId="0" applyFont="1" applyBorder="1" applyAlignment="1" applyProtection="1">
      <alignment horizontal="center"/>
    </xf>
    <xf numFmtId="0" fontId="90" fillId="0" borderId="16" xfId="0" applyFont="1" applyFill="1" applyBorder="1" applyProtection="1"/>
    <xf numFmtId="0" fontId="73" fillId="0" borderId="24" xfId="0" applyFont="1" applyBorder="1" applyAlignment="1" applyProtection="1">
      <alignment horizontal="center" vertical="center"/>
    </xf>
    <xf numFmtId="0" fontId="4" fillId="0" borderId="49" xfId="45" applyFont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/>
    </xf>
    <xf numFmtId="0" fontId="93" fillId="0" borderId="49" xfId="0" applyFont="1" applyFill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73" fillId="0" borderId="33" xfId="0" applyFont="1" applyBorder="1" applyAlignment="1" applyProtection="1">
      <alignment horizontal="center"/>
    </xf>
    <xf numFmtId="0" fontId="73" fillId="0" borderId="33" xfId="0" applyFont="1" applyBorder="1" applyProtection="1"/>
    <xf numFmtId="0" fontId="73" fillId="0" borderId="34" xfId="0" applyFont="1" applyBorder="1" applyAlignment="1" applyProtection="1">
      <alignment horizontal="center" vertical="center"/>
    </xf>
    <xf numFmtId="0" fontId="40" fillId="0" borderId="4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40" fillId="0" borderId="49" xfId="0" applyFont="1" applyBorder="1" applyAlignment="1" applyProtection="1">
      <alignment horizontal="center" wrapText="1"/>
    </xf>
    <xf numFmtId="0" fontId="4" fillId="0" borderId="49" xfId="45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49" fontId="81" fillId="0" borderId="0" xfId="0" applyNumberFormat="1" applyFont="1" applyProtection="1"/>
    <xf numFmtId="49" fontId="80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44" fillId="0" borderId="49" xfId="0" applyFont="1" applyBorder="1" applyAlignment="1" applyProtection="1">
      <alignment horizontal="center" vertical="center" wrapText="1"/>
    </xf>
    <xf numFmtId="0" fontId="34" fillId="0" borderId="49" xfId="0" applyFont="1" applyFill="1" applyBorder="1" applyAlignment="1" applyProtection="1">
      <alignment horizontal="center" vertical="center" wrapText="1"/>
    </xf>
    <xf numFmtId="0" fontId="118" fillId="0" borderId="49" xfId="45" applyFont="1" applyBorder="1" applyAlignment="1" applyProtection="1">
      <alignment horizontal="center" vertical="center" wrapText="1"/>
    </xf>
    <xf numFmtId="0" fontId="40" fillId="0" borderId="49" xfId="0" applyFont="1" applyFill="1" applyBorder="1" applyAlignment="1" applyProtection="1">
      <alignment horizontal="center" wrapText="1"/>
    </xf>
    <xf numFmtId="0" fontId="44" fillId="0" borderId="49" xfId="0" applyFont="1" applyBorder="1" applyAlignment="1" applyProtection="1">
      <alignment horizontal="center" wrapText="1"/>
    </xf>
    <xf numFmtId="0" fontId="4" fillId="0" borderId="49" xfId="0" applyFont="1" applyBorder="1" applyProtection="1"/>
    <xf numFmtId="0" fontId="35" fillId="0" borderId="0" xfId="0" applyFont="1" applyProtection="1"/>
    <xf numFmtId="0" fontId="35" fillId="0" borderId="0" xfId="0" applyFont="1" applyFill="1" applyBorder="1" applyProtection="1"/>
    <xf numFmtId="49" fontId="97" fillId="0" borderId="0" xfId="0" applyNumberFormat="1" applyFont="1" applyAlignment="1" applyProtection="1">
      <alignment horizontal="center"/>
    </xf>
    <xf numFmtId="0" fontId="104" fillId="0" borderId="0" xfId="0" applyFont="1" applyBorder="1" applyProtection="1"/>
    <xf numFmtId="49" fontId="35" fillId="0" borderId="0" xfId="0" applyNumberFormat="1" applyFont="1" applyAlignment="1" applyProtection="1">
      <alignment horizontal="center"/>
    </xf>
    <xf numFmtId="0" fontId="35" fillId="0" borderId="0" xfId="0" applyFont="1" applyBorder="1" applyProtection="1"/>
    <xf numFmtId="0" fontId="104" fillId="0" borderId="0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/>
    </xf>
    <xf numFmtId="0" fontId="104" fillId="0" borderId="0" xfId="0" applyFont="1" applyProtection="1"/>
    <xf numFmtId="0" fontId="98" fillId="0" borderId="0" xfId="0" applyFont="1" applyFill="1" applyBorder="1" applyProtection="1"/>
    <xf numFmtId="0" fontId="104" fillId="0" borderId="54" xfId="0" applyFont="1" applyBorder="1" applyAlignment="1" applyProtection="1">
      <alignment horizontal="center"/>
    </xf>
    <xf numFmtId="0" fontId="104" fillId="0" borderId="30" xfId="0" applyFont="1" applyBorder="1" applyAlignment="1" applyProtection="1">
      <alignment horizontal="center"/>
    </xf>
    <xf numFmtId="0" fontId="104" fillId="0" borderId="31" xfId="0" applyFont="1" applyBorder="1" applyAlignment="1" applyProtection="1">
      <alignment horizontal="center"/>
    </xf>
    <xf numFmtId="0" fontId="73" fillId="0" borderId="49" xfId="0" applyFont="1" applyBorder="1" applyProtection="1"/>
    <xf numFmtId="0" fontId="104" fillId="0" borderId="29" xfId="0" applyFont="1" applyBorder="1" applyAlignment="1" applyProtection="1">
      <alignment horizontal="center"/>
    </xf>
    <xf numFmtId="0" fontId="98" fillId="0" borderId="0" xfId="0" applyFont="1" applyFill="1" applyBorder="1" applyAlignment="1" applyProtection="1">
      <alignment horizontal="center"/>
    </xf>
    <xf numFmtId="0" fontId="104" fillId="0" borderId="40" xfId="0" applyFont="1" applyBorder="1" applyAlignment="1" applyProtection="1">
      <alignment horizontal="center"/>
    </xf>
    <xf numFmtId="0" fontId="104" fillId="0" borderId="16" xfId="0" applyFont="1" applyBorder="1" applyAlignment="1" applyProtection="1">
      <alignment horizontal="center"/>
    </xf>
    <xf numFmtId="0" fontId="104" fillId="0" borderId="24" xfId="0" applyFont="1" applyBorder="1" applyAlignment="1" applyProtection="1">
      <alignment horizontal="center"/>
    </xf>
    <xf numFmtId="0" fontId="73" fillId="0" borderId="40" xfId="0" applyFont="1" applyBorder="1" applyAlignment="1" applyProtection="1">
      <alignment horizontal="center"/>
    </xf>
    <xf numFmtId="49" fontId="82" fillId="0" borderId="16" xfId="0" applyNumberFormat="1" applyFont="1" applyBorder="1" applyProtection="1"/>
    <xf numFmtId="0" fontId="40" fillId="0" borderId="49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49" fontId="100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101" fillId="0" borderId="0" xfId="0" applyFont="1" applyFill="1" applyBorder="1" applyAlignment="1" applyProtection="1">
      <alignment horizontal="center" vertical="center" wrapText="1"/>
    </xf>
    <xf numFmtId="0" fontId="40" fillId="0" borderId="49" xfId="44" applyFont="1" applyFill="1" applyBorder="1" applyAlignment="1" applyProtection="1">
      <alignment horizontal="center" wrapText="1"/>
    </xf>
    <xf numFmtId="0" fontId="40" fillId="0" borderId="49" xfId="44" applyFont="1" applyBorder="1" applyAlignment="1" applyProtection="1">
      <alignment horizontal="center" wrapText="1"/>
    </xf>
    <xf numFmtId="49" fontId="73" fillId="0" borderId="11" xfId="0" applyNumberFormat="1" applyFont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73" fillId="0" borderId="4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73" fillId="0" borderId="0" xfId="0" applyFont="1" applyBorder="1" applyAlignment="1" applyProtection="1">
      <alignment horizontal="right" indent="1"/>
    </xf>
    <xf numFmtId="1" fontId="73" fillId="0" borderId="0" xfId="0" applyNumberFormat="1" applyFont="1" applyBorder="1" applyAlignment="1" applyProtection="1">
      <alignment horizontal="center"/>
    </xf>
    <xf numFmtId="0" fontId="73" fillId="0" borderId="0" xfId="0" applyFont="1" applyAlignment="1" applyProtection="1">
      <alignment horizontal="right"/>
    </xf>
    <xf numFmtId="0" fontId="73" fillId="0" borderId="45" xfId="0" applyFont="1" applyBorder="1" applyProtection="1"/>
    <xf numFmtId="0" fontId="73" fillId="0" borderId="0" xfId="38" applyFont="1" applyBorder="1" applyProtection="1"/>
    <xf numFmtId="0" fontId="98" fillId="0" borderId="0" xfId="0" applyFont="1" applyProtection="1"/>
    <xf numFmtId="0" fontId="96" fillId="0" borderId="0" xfId="0" applyFont="1" applyProtection="1"/>
    <xf numFmtId="0" fontId="96" fillId="0" borderId="0" xfId="0" applyFont="1" applyBorder="1" applyProtection="1"/>
    <xf numFmtId="0" fontId="62" fillId="0" borderId="0" xfId="0" applyFont="1" applyAlignment="1" applyProtection="1">
      <alignment horizontal="left" vertical="center"/>
    </xf>
    <xf numFmtId="0" fontId="98" fillId="0" borderId="0" xfId="0" applyFont="1" applyBorder="1" applyProtection="1"/>
    <xf numFmtId="0" fontId="104" fillId="0" borderId="0" xfId="0" applyFont="1" applyFill="1" applyBorder="1" applyProtection="1"/>
    <xf numFmtId="0" fontId="104" fillId="0" borderId="0" xfId="0" applyFont="1" applyFill="1" applyBorder="1" applyAlignment="1" applyProtection="1">
      <alignment horizontal="center"/>
    </xf>
    <xf numFmtId="0" fontId="73" fillId="0" borderId="16" xfId="0" applyFont="1" applyBorder="1" applyAlignment="1" applyProtection="1">
      <alignment horizontal="center" vertical="center" wrapText="1"/>
    </xf>
    <xf numFmtId="0" fontId="74" fillId="0" borderId="16" xfId="0" applyFont="1" applyBorder="1" applyAlignment="1" applyProtection="1">
      <alignment horizontal="left" vertical="center"/>
    </xf>
    <xf numFmtId="0" fontId="102" fillId="0" borderId="0" xfId="0" applyFont="1" applyFill="1" applyBorder="1" applyAlignment="1" applyProtection="1">
      <alignment horizontal="left" indent="1"/>
    </xf>
    <xf numFmtId="0" fontId="99" fillId="0" borderId="0" xfId="0" applyFont="1" applyFill="1" applyBorder="1" applyAlignment="1" applyProtection="1">
      <alignment horizontal="left" indent="1"/>
    </xf>
    <xf numFmtId="0" fontId="40" fillId="0" borderId="77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 indent="1"/>
    </xf>
    <xf numFmtId="49" fontId="56" fillId="0" borderId="11" xfId="0" applyNumberFormat="1" applyFont="1" applyFill="1" applyBorder="1" applyProtection="1"/>
    <xf numFmtId="0" fontId="73" fillId="0" borderId="28" xfId="0" applyFont="1" applyBorder="1" applyAlignment="1" applyProtection="1">
      <alignment horizontal="center"/>
    </xf>
    <xf numFmtId="0" fontId="73" fillId="0" borderId="10" xfId="0" applyFont="1" applyBorder="1" applyAlignment="1" applyProtection="1"/>
    <xf numFmtId="0" fontId="73" fillId="0" borderId="10" xfId="0" applyFont="1" applyBorder="1" applyAlignment="1" applyProtection="1">
      <alignment horizontal="center"/>
    </xf>
    <xf numFmtId="0" fontId="73" fillId="0" borderId="25" xfId="0" applyFont="1" applyBorder="1" applyProtection="1"/>
    <xf numFmtId="0" fontId="73" fillId="0" borderId="22" xfId="0" applyFont="1" applyBorder="1" applyAlignment="1" applyProtection="1">
      <alignment vertical="center" wrapText="1"/>
    </xf>
    <xf numFmtId="0" fontId="73" fillId="0" borderId="23" xfId="0" applyFont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vertical="center" wrapText="1"/>
    </xf>
    <xf numFmtId="0" fontId="73" fillId="0" borderId="0" xfId="0" applyFont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vertical="top" wrapText="1"/>
    </xf>
    <xf numFmtId="1" fontId="35" fillId="0" borderId="0" xfId="0" applyNumberFormat="1" applyFont="1" applyFill="1" applyBorder="1" applyAlignment="1" applyProtection="1">
      <alignment horizontal="left" indent="1"/>
    </xf>
    <xf numFmtId="0" fontId="35" fillId="0" borderId="0" xfId="0" applyFont="1" applyFill="1" applyBorder="1" applyAlignment="1" applyProtection="1">
      <alignment horizontal="right" indent="1"/>
    </xf>
    <xf numFmtId="0" fontId="104" fillId="26" borderId="0" xfId="0" applyFont="1" applyFill="1" applyBorder="1" applyAlignment="1" applyProtection="1">
      <alignment horizontal="center" vertical="center"/>
    </xf>
    <xf numFmtId="0" fontId="104" fillId="26" borderId="30" xfId="0" applyFont="1" applyFill="1" applyBorder="1" applyAlignment="1" applyProtection="1">
      <alignment horizontal="center" vertical="center"/>
    </xf>
    <xf numFmtId="0" fontId="73" fillId="26" borderId="0" xfId="0" applyFont="1" applyFill="1" applyBorder="1" applyAlignment="1" applyProtection="1">
      <alignment horizontal="center" vertical="center"/>
    </xf>
    <xf numFmtId="0" fontId="104" fillId="26" borderId="29" xfId="0" applyFont="1" applyFill="1" applyBorder="1" applyAlignment="1" applyProtection="1">
      <alignment horizontal="center"/>
    </xf>
    <xf numFmtId="0" fontId="104" fillId="26" borderId="30" xfId="0" applyFont="1" applyFill="1" applyBorder="1" applyAlignment="1" applyProtection="1">
      <alignment horizontal="center"/>
    </xf>
    <xf numFmtId="0" fontId="104" fillId="26" borderId="31" xfId="0" applyFont="1" applyFill="1" applyBorder="1" applyAlignment="1" applyProtection="1">
      <alignment horizontal="center"/>
    </xf>
    <xf numFmtId="0" fontId="73" fillId="0" borderId="63" xfId="0" applyFont="1" applyBorder="1" applyProtection="1"/>
    <xf numFmtId="0" fontId="73" fillId="26" borderId="16" xfId="0" applyFont="1" applyFill="1" applyBorder="1" applyAlignment="1" applyProtection="1">
      <alignment horizontal="center" vertical="center"/>
    </xf>
    <xf numFmtId="0" fontId="104" fillId="26" borderId="31" xfId="0" applyFont="1" applyFill="1" applyBorder="1" applyAlignment="1" applyProtection="1">
      <alignment horizontal="center" vertical="center"/>
    </xf>
    <xf numFmtId="0" fontId="104" fillId="0" borderId="30" xfId="0" applyFont="1" applyBorder="1" applyAlignment="1" applyProtection="1">
      <alignment horizontal="center" vertical="center"/>
    </xf>
    <xf numFmtId="0" fontId="104" fillId="0" borderId="31" xfId="0" applyFont="1" applyBorder="1" applyAlignment="1" applyProtection="1">
      <alignment horizontal="center" vertical="center"/>
    </xf>
    <xf numFmtId="0" fontId="104" fillId="26" borderId="40" xfId="0" applyFont="1" applyFill="1" applyBorder="1" applyAlignment="1" applyProtection="1">
      <alignment horizontal="center"/>
    </xf>
    <xf numFmtId="0" fontId="104" fillId="26" borderId="16" xfId="0" applyFont="1" applyFill="1" applyBorder="1" applyAlignment="1" applyProtection="1">
      <alignment horizontal="center"/>
    </xf>
    <xf numFmtId="0" fontId="104" fillId="26" borderId="24" xfId="0" applyFont="1" applyFill="1" applyBorder="1" applyAlignment="1" applyProtection="1">
      <alignment horizontal="center"/>
    </xf>
    <xf numFmtId="0" fontId="73" fillId="26" borderId="40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center" vertical="center"/>
    </xf>
    <xf numFmtId="0" fontId="73" fillId="26" borderId="16" xfId="0" applyFont="1" applyFill="1" applyBorder="1" applyAlignment="1" applyProtection="1">
      <alignment vertical="center"/>
    </xf>
    <xf numFmtId="0" fontId="73" fillId="26" borderId="24" xfId="0" applyFont="1" applyFill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vertical="center"/>
    </xf>
    <xf numFmtId="0" fontId="73" fillId="26" borderId="26" xfId="0" applyFont="1" applyFill="1" applyBorder="1" applyAlignment="1" applyProtection="1">
      <alignment horizontal="center" vertical="center"/>
    </xf>
    <xf numFmtId="0" fontId="73" fillId="26" borderId="11" xfId="0" applyFont="1" applyFill="1" applyBorder="1" applyAlignment="1" applyProtection="1">
      <alignment horizontal="left" indent="1"/>
    </xf>
    <xf numFmtId="0" fontId="73" fillId="26" borderId="21" xfId="0" applyFont="1" applyFill="1" applyBorder="1" applyAlignment="1" applyProtection="1">
      <alignment horizontal="center" vertical="center"/>
    </xf>
    <xf numFmtId="0" fontId="73" fillId="26" borderId="26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 vertical="center"/>
    </xf>
    <xf numFmtId="49" fontId="73" fillId="0" borderId="11" xfId="0" applyNumberFormat="1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vertical="center"/>
    </xf>
    <xf numFmtId="0" fontId="73" fillId="26" borderId="11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/>
    </xf>
    <xf numFmtId="0" fontId="73" fillId="0" borderId="26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/>
    <xf numFmtId="0" fontId="73" fillId="26" borderId="11" xfId="0" applyFont="1" applyFill="1" applyBorder="1" applyAlignment="1" applyProtection="1">
      <alignment horizontal="center" vertical="center" wrapText="1"/>
    </xf>
    <xf numFmtId="0" fontId="73" fillId="26" borderId="21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Protection="1"/>
    <xf numFmtId="0" fontId="73" fillId="26" borderId="11" xfId="0" applyFont="1" applyFill="1" applyBorder="1" applyProtection="1"/>
    <xf numFmtId="0" fontId="73" fillId="26" borderId="21" xfId="0" applyFont="1" applyFill="1" applyBorder="1" applyAlignment="1" applyProtection="1">
      <alignment horizontal="center" vertical="top" wrapText="1"/>
    </xf>
    <xf numFmtId="0" fontId="73" fillId="26" borderId="10" xfId="0" applyFont="1" applyFill="1" applyBorder="1" applyAlignment="1" applyProtection="1"/>
    <xf numFmtId="0" fontId="73" fillId="26" borderId="42" xfId="0" applyFont="1" applyFill="1" applyBorder="1" applyAlignment="1" applyProtection="1">
      <alignment horizontal="center" vertical="center"/>
    </xf>
    <xf numFmtId="0" fontId="73" fillId="26" borderId="22" xfId="0" applyFont="1" applyFill="1" applyBorder="1" applyAlignment="1" applyProtection="1">
      <alignment horizontal="center" vertical="center" wrapText="1"/>
    </xf>
    <xf numFmtId="0" fontId="73" fillId="26" borderId="22" xfId="0" applyFont="1" applyFill="1" applyBorder="1" applyAlignment="1" applyProtection="1">
      <alignment vertical="center" wrapText="1"/>
    </xf>
    <xf numFmtId="0" fontId="73" fillId="26" borderId="23" xfId="0" applyFont="1" applyFill="1" applyBorder="1" applyAlignment="1" applyProtection="1">
      <alignment horizontal="center" vertical="top" wrapText="1"/>
    </xf>
    <xf numFmtId="0" fontId="73" fillId="26" borderId="42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/>
    <xf numFmtId="0" fontId="73" fillId="26" borderId="10" xfId="0" applyFont="1" applyFill="1" applyBorder="1" applyAlignment="1" applyProtection="1">
      <alignment horizontal="center"/>
    </xf>
    <xf numFmtId="0" fontId="73" fillId="26" borderId="25" xfId="0" applyFont="1" applyFill="1" applyBorder="1" applyProtection="1"/>
    <xf numFmtId="0" fontId="74" fillId="0" borderId="88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/>
    <xf numFmtId="0" fontId="9" fillId="0" borderId="50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 wrapText="1"/>
    </xf>
    <xf numFmtId="0" fontId="9" fillId="26" borderId="32" xfId="0" applyFont="1" applyFill="1" applyBorder="1" applyAlignment="1" applyProtection="1">
      <alignment horizontal="center"/>
    </xf>
    <xf numFmtId="0" fontId="9" fillId="26" borderId="33" xfId="0" applyFont="1" applyFill="1" applyBorder="1" applyAlignment="1" applyProtection="1">
      <alignment horizontal="center"/>
    </xf>
    <xf numFmtId="0" fontId="9" fillId="26" borderId="34" xfId="0" applyFont="1" applyFill="1" applyBorder="1" applyAlignment="1" applyProtection="1">
      <alignment horizontal="center"/>
    </xf>
    <xf numFmtId="0" fontId="9" fillId="30" borderId="32" xfId="0" applyFont="1" applyFill="1" applyBorder="1" applyAlignment="1" applyProtection="1">
      <alignment horizontal="center"/>
    </xf>
    <xf numFmtId="0" fontId="73" fillId="30" borderId="16" xfId="0" applyFont="1" applyFill="1" applyBorder="1" applyAlignment="1" applyProtection="1">
      <alignment horizontal="center" vertical="center" wrapText="1"/>
    </xf>
    <xf numFmtId="0" fontId="9" fillId="31" borderId="32" xfId="0" applyFont="1" applyFill="1" applyBorder="1" applyAlignment="1" applyProtection="1">
      <alignment horizontal="center"/>
    </xf>
    <xf numFmtId="0" fontId="9" fillId="31" borderId="33" xfId="0" applyFont="1" applyFill="1" applyBorder="1" applyAlignment="1" applyProtection="1">
      <alignment horizontal="center"/>
    </xf>
    <xf numFmtId="0" fontId="9" fillId="31" borderId="34" xfId="0" applyFont="1" applyFill="1" applyBorder="1" applyAlignment="1" applyProtection="1">
      <alignment horizontal="center"/>
    </xf>
    <xf numFmtId="0" fontId="9" fillId="31" borderId="0" xfId="0" applyFont="1" applyFill="1" applyBorder="1" applyAlignment="1" applyProtection="1">
      <alignment horizontal="center"/>
    </xf>
    <xf numFmtId="0" fontId="40" fillId="26" borderId="26" xfId="0" applyFont="1" applyFill="1" applyBorder="1" applyAlignment="1" applyProtection="1">
      <alignment horizontal="center" wrapText="1"/>
    </xf>
    <xf numFmtId="0" fontId="36" fillId="26" borderId="11" xfId="0" applyFont="1" applyFill="1" applyBorder="1" applyAlignment="1" applyProtection="1">
      <alignment horizontal="center" vertical="center" wrapText="1"/>
    </xf>
    <xf numFmtId="0" fontId="74" fillId="26" borderId="11" xfId="0" applyFont="1" applyFill="1" applyBorder="1" applyAlignment="1" applyProtection="1">
      <alignment horizontal="left" vertical="center"/>
    </xf>
    <xf numFmtId="0" fontId="40" fillId="26" borderId="21" xfId="0" applyFont="1" applyFill="1" applyBorder="1" applyAlignment="1" applyProtection="1">
      <alignment horizontal="center" vertical="center" wrapText="1"/>
    </xf>
    <xf numFmtId="0" fontId="40" fillId="30" borderId="26" xfId="0" applyFont="1" applyFill="1" applyBorder="1" applyAlignment="1" applyProtection="1">
      <alignment horizontal="center" wrapText="1"/>
    </xf>
    <xf numFmtId="0" fontId="73" fillId="30" borderId="11" xfId="0" applyFont="1" applyFill="1" applyBorder="1" applyAlignment="1" applyProtection="1">
      <alignment horizontal="center" vertical="center" wrapText="1"/>
    </xf>
    <xf numFmtId="0" fontId="74" fillId="30" borderId="16" xfId="0" applyFont="1" applyFill="1" applyBorder="1" applyAlignment="1" applyProtection="1">
      <alignment horizontal="left" vertical="center"/>
    </xf>
    <xf numFmtId="0" fontId="73" fillId="30" borderId="24" xfId="0" applyFont="1" applyFill="1" applyBorder="1" applyAlignment="1" applyProtection="1">
      <alignment horizontal="center" vertical="center" wrapText="1"/>
    </xf>
    <xf numFmtId="0" fontId="76" fillId="30" borderId="0" xfId="0" applyFont="1" applyFill="1" applyBorder="1" applyAlignment="1" applyProtection="1">
      <alignment horizontal="center" vertical="center" wrapText="1"/>
    </xf>
    <xf numFmtId="0" fontId="4" fillId="31" borderId="26" xfId="0" applyFont="1" applyFill="1" applyBorder="1" applyAlignment="1" applyProtection="1">
      <alignment horizontal="center"/>
    </xf>
    <xf numFmtId="0" fontId="73" fillId="31" borderId="11" xfId="0" applyFont="1" applyFill="1" applyBorder="1" applyAlignment="1" applyProtection="1">
      <alignment horizontal="center" vertical="center" wrapText="1"/>
    </xf>
    <xf numFmtId="0" fontId="74" fillId="31" borderId="11" xfId="0" applyFont="1" applyFill="1" applyBorder="1" applyAlignment="1" applyProtection="1">
      <alignment horizontal="left" vertical="center"/>
    </xf>
    <xf numFmtId="0" fontId="73" fillId="31" borderId="21" xfId="0" applyFont="1" applyFill="1" applyBorder="1" applyAlignment="1" applyProtection="1">
      <alignment horizontal="center" vertical="center" wrapText="1"/>
    </xf>
    <xf numFmtId="0" fontId="73" fillId="31" borderId="0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center" vertical="center" wrapText="1"/>
    </xf>
    <xf numFmtId="0" fontId="74" fillId="30" borderId="11" xfId="0" applyFont="1" applyFill="1" applyBorder="1" applyAlignment="1" applyProtection="1">
      <alignment horizontal="left" vertical="center"/>
    </xf>
    <xf numFmtId="0" fontId="73" fillId="30" borderId="21" xfId="0" applyFont="1" applyFill="1" applyBorder="1" applyAlignment="1" applyProtection="1">
      <alignment horizontal="center" vertical="center" wrapText="1"/>
    </xf>
    <xf numFmtId="0" fontId="75" fillId="26" borderId="11" xfId="0" applyFont="1" applyFill="1" applyBorder="1" applyAlignment="1" applyProtection="1">
      <alignment horizontal="center" vertical="center" wrapText="1"/>
    </xf>
    <xf numFmtId="0" fontId="76" fillId="26" borderId="11" xfId="0" applyFont="1" applyFill="1" applyBorder="1" applyAlignment="1" applyProtection="1">
      <alignment horizontal="left" vertical="center"/>
    </xf>
    <xf numFmtId="0" fontId="57" fillId="26" borderId="21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left" vertical="center"/>
    </xf>
    <xf numFmtId="0" fontId="76" fillId="30" borderId="2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left" vertical="center"/>
    </xf>
    <xf numFmtId="0" fontId="76" fillId="31" borderId="21" xfId="0" applyFont="1" applyFill="1" applyBorder="1" applyAlignment="1" applyProtection="1">
      <alignment horizontal="center" vertical="center" wrapText="1"/>
    </xf>
    <xf numFmtId="0" fontId="76" fillId="31" borderId="0" xfId="0" applyFont="1" applyFill="1" applyBorder="1" applyAlignment="1" applyProtection="1">
      <alignment horizontal="center" vertical="center" wrapText="1"/>
    </xf>
    <xf numFmtId="0" fontId="76" fillId="0" borderId="21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26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/>
    </xf>
    <xf numFmtId="0" fontId="73" fillId="30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left" vertical="center" indent="1"/>
    </xf>
    <xf numFmtId="0" fontId="73" fillId="31" borderId="21" xfId="0" applyFont="1" applyFill="1" applyBorder="1" applyAlignment="1" applyProtection="1">
      <alignment horizontal="center" vertical="center"/>
    </xf>
    <xf numFmtId="0" fontId="73" fillId="31" borderId="0" xfId="0" applyFont="1" applyFill="1" applyBorder="1" applyAlignment="1" applyProtection="1">
      <alignment horizontal="center" vertical="center"/>
    </xf>
    <xf numFmtId="0" fontId="4" fillId="30" borderId="26" xfId="0" applyFont="1" applyFill="1" applyBorder="1" applyAlignment="1" applyProtection="1">
      <alignment horizontal="center"/>
    </xf>
    <xf numFmtId="0" fontId="73" fillId="30" borderId="11" xfId="0" applyFont="1" applyFill="1" applyBorder="1" applyAlignment="1" applyProtection="1">
      <alignment horizontal="left" vertical="center" indent="1"/>
    </xf>
    <xf numFmtId="0" fontId="73" fillId="30" borderId="21" xfId="0" applyFont="1" applyFill="1" applyBorder="1" applyAlignment="1" applyProtection="1">
      <alignment horizontal="center" vertical="center"/>
    </xf>
    <xf numFmtId="0" fontId="41" fillId="26" borderId="16" xfId="0" applyFont="1" applyFill="1" applyBorder="1" applyAlignment="1" applyProtection="1">
      <alignment horizontal="center" vertical="center" wrapText="1"/>
    </xf>
    <xf numFmtId="0" fontId="41" fillId="26" borderId="16" xfId="0" applyFont="1" applyFill="1" applyBorder="1" applyAlignment="1" applyProtection="1">
      <alignment horizontal="left" vertical="center"/>
    </xf>
    <xf numFmtId="0" fontId="40" fillId="26" borderId="24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left" vertical="center"/>
    </xf>
    <xf numFmtId="0" fontId="41" fillId="26" borderId="10" xfId="0" applyFont="1" applyFill="1" applyBorder="1" applyAlignment="1" applyProtection="1">
      <alignment horizontal="center" vertical="center" wrapText="1"/>
    </xf>
    <xf numFmtId="0" fontId="41" fillId="26" borderId="10" xfId="0" applyFont="1" applyFill="1" applyBorder="1" applyAlignment="1" applyProtection="1">
      <alignment horizontal="left" vertical="center"/>
    </xf>
    <xf numFmtId="0" fontId="40" fillId="26" borderId="25" xfId="0" applyFont="1" applyFill="1" applyBorder="1" applyAlignment="1" applyProtection="1">
      <alignment horizontal="center" vertical="center" wrapText="1"/>
    </xf>
    <xf numFmtId="0" fontId="4" fillId="30" borderId="0" xfId="0" applyFont="1" applyFill="1" applyBorder="1" applyAlignment="1" applyProtection="1">
      <alignment horizontal="center" vertical="center"/>
    </xf>
    <xf numFmtId="0" fontId="41" fillId="26" borderId="11" xfId="0" applyFont="1" applyFill="1" applyBorder="1" applyAlignment="1" applyProtection="1">
      <alignment horizontal="center" vertical="center"/>
    </xf>
    <xf numFmtId="0" fontId="4" fillId="30" borderId="11" xfId="0" applyFont="1" applyFill="1" applyBorder="1" applyAlignment="1" applyProtection="1">
      <alignment horizontal="center" vertical="center"/>
    </xf>
    <xf numFmtId="0" fontId="34" fillId="30" borderId="0" xfId="0" applyFont="1" applyFill="1" applyBorder="1" applyAlignment="1" applyProtection="1">
      <alignment horizontal="center" vertical="center"/>
    </xf>
    <xf numFmtId="0" fontId="40" fillId="26" borderId="15" xfId="0" applyFont="1" applyFill="1" applyBorder="1" applyAlignment="1" applyProtection="1">
      <alignment horizontal="center" wrapText="1"/>
    </xf>
    <xf numFmtId="0" fontId="40" fillId="26" borderId="15" xfId="0" applyFont="1" applyFill="1" applyBorder="1" applyAlignment="1" applyProtection="1">
      <alignment horizontal="left" indent="1"/>
    </xf>
    <xf numFmtId="0" fontId="40" fillId="26" borderId="52" xfId="0" applyFont="1" applyFill="1" applyBorder="1" applyAlignment="1" applyProtection="1">
      <alignment horizontal="center" vertical="center" wrapText="1"/>
    </xf>
    <xf numFmtId="0" fontId="4" fillId="30" borderId="26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center" vertical="center"/>
    </xf>
    <xf numFmtId="0" fontId="8" fillId="30" borderId="11" xfId="0" applyFont="1" applyFill="1" applyBorder="1" applyAlignment="1" applyProtection="1">
      <alignment horizontal="left" vertical="center" indent="1"/>
    </xf>
    <xf numFmtId="0" fontId="4" fillId="30" borderId="21" xfId="0" applyFont="1" applyFill="1" applyBorder="1" applyAlignment="1" applyProtection="1">
      <alignment horizontal="center" vertical="center"/>
    </xf>
    <xf numFmtId="0" fontId="44" fillId="32" borderId="0" xfId="0" applyFont="1" applyFill="1" applyBorder="1" applyAlignment="1" applyProtection="1">
      <alignment horizontal="center" vertical="center"/>
    </xf>
    <xf numFmtId="0" fontId="4" fillId="31" borderId="26" xfId="0" applyFont="1" applyFill="1" applyBorder="1" applyAlignment="1" applyProtection="1">
      <alignment horizontal="center" vertical="center"/>
    </xf>
    <xf numFmtId="0" fontId="37" fillId="31" borderId="10" xfId="0" applyFont="1" applyFill="1" applyBorder="1" applyAlignment="1" applyProtection="1">
      <alignment horizontal="center" vertical="center" wrapText="1"/>
    </xf>
    <xf numFmtId="0" fontId="37" fillId="31" borderId="10" xfId="0" applyFont="1" applyFill="1" applyBorder="1" applyAlignment="1" applyProtection="1">
      <alignment horizontal="left" vertical="center" wrapText="1" indent="1"/>
    </xf>
    <xf numFmtId="0" fontId="13" fillId="31" borderId="25" xfId="0" applyFont="1" applyFill="1" applyBorder="1" applyAlignment="1" applyProtection="1">
      <alignment horizontal="center" vertical="top" wrapText="1"/>
    </xf>
    <xf numFmtId="0" fontId="13" fillId="31" borderId="0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0" fillId="26" borderId="42" xfId="0" applyFont="1" applyFill="1" applyBorder="1" applyAlignment="1" applyProtection="1">
      <alignment horizontal="center" wrapText="1"/>
    </xf>
    <xf numFmtId="0" fontId="40" fillId="26" borderId="22" xfId="0" applyFont="1" applyFill="1" applyBorder="1" applyAlignment="1" applyProtection="1">
      <alignment horizontal="center"/>
    </xf>
    <xf numFmtId="0" fontId="40" fillId="26" borderId="22" xfId="0" applyFont="1" applyFill="1" applyBorder="1" applyAlignment="1" applyProtection="1">
      <alignment horizontal="left" indent="1"/>
    </xf>
    <xf numFmtId="0" fontId="40" fillId="26" borderId="23" xfId="0" applyFont="1" applyFill="1" applyBorder="1" applyAlignment="1" applyProtection="1">
      <alignment horizontal="center" vertical="center" wrapText="1"/>
    </xf>
    <xf numFmtId="0" fontId="4" fillId="30" borderId="42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left" vertical="center" indent="1"/>
    </xf>
    <xf numFmtId="0" fontId="34" fillId="30" borderId="25" xfId="0" applyFont="1" applyFill="1" applyBorder="1" applyAlignment="1" applyProtection="1">
      <alignment horizontal="center" vertical="center"/>
    </xf>
    <xf numFmtId="0" fontId="4" fillId="31" borderId="42" xfId="0" applyFont="1" applyFill="1" applyBorder="1" applyAlignment="1" applyProtection="1">
      <alignment horizontal="center" vertical="center"/>
    </xf>
    <xf numFmtId="0" fontId="37" fillId="31" borderId="22" xfId="0" applyFont="1" applyFill="1" applyBorder="1" applyAlignment="1" applyProtection="1">
      <alignment horizontal="center" vertical="center" wrapText="1"/>
    </xf>
    <xf numFmtId="0" fontId="37" fillId="31" borderId="22" xfId="0" applyFont="1" applyFill="1" applyBorder="1" applyAlignment="1" applyProtection="1">
      <alignment horizontal="left" vertical="center" wrapText="1" indent="1"/>
    </xf>
    <xf numFmtId="0" fontId="13" fillId="31" borderId="23" xfId="0" applyFont="1" applyFill="1" applyBorder="1" applyAlignment="1" applyProtection="1">
      <alignment horizontal="center" vertical="top" wrapText="1"/>
    </xf>
    <xf numFmtId="0" fontId="4" fillId="0" borderId="60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left" vertical="center" indent="1"/>
    </xf>
    <xf numFmtId="0" fontId="44" fillId="32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25" borderId="0" xfId="0" applyFont="1" applyFill="1" applyProtection="1"/>
    <xf numFmtId="0" fontId="4" fillId="25" borderId="0" xfId="0" applyFont="1" applyFill="1" applyProtection="1"/>
    <xf numFmtId="0" fontId="9" fillId="25" borderId="0" xfId="0" applyFont="1" applyFill="1" applyProtection="1"/>
    <xf numFmtId="49" fontId="56" fillId="0" borderId="16" xfId="0" applyNumberFormat="1" applyFont="1" applyBorder="1" applyAlignment="1" applyProtection="1">
      <alignment horizontal="center"/>
    </xf>
    <xf numFmtId="49" fontId="56" fillId="0" borderId="16" xfId="0" applyNumberFormat="1" applyFont="1" applyBorder="1" applyProtection="1"/>
    <xf numFmtId="49" fontId="82" fillId="0" borderId="11" xfId="0" applyNumberFormat="1" applyFont="1" applyBorder="1" applyAlignment="1" applyProtection="1">
      <alignment horizontal="center"/>
    </xf>
    <xf numFmtId="49" fontId="82" fillId="0" borderId="11" xfId="0" applyNumberFormat="1" applyFont="1" applyBorder="1" applyProtection="1"/>
    <xf numFmtId="49" fontId="56" fillId="0" borderId="11" xfId="0" applyNumberFormat="1" applyFont="1" applyBorder="1" applyProtection="1"/>
    <xf numFmtId="49" fontId="82" fillId="0" borderId="11" xfId="0" applyNumberFormat="1" applyFont="1" applyFill="1" applyBorder="1" applyAlignment="1" applyProtection="1">
      <alignment horizontal="center"/>
    </xf>
    <xf numFmtId="49" fontId="82" fillId="0" borderId="11" xfId="0" applyNumberFormat="1" applyFont="1" applyFill="1" applyBorder="1" applyProtection="1"/>
    <xf numFmtId="0" fontId="34" fillId="0" borderId="22" xfId="0" applyFont="1" applyBorder="1" applyAlignment="1" applyProtection="1">
      <alignment horizontal="center" vertical="center" wrapText="1"/>
      <protection locked="0"/>
    </xf>
    <xf numFmtId="0" fontId="58" fillId="0" borderId="22" xfId="37" applyFont="1" applyBorder="1" applyAlignment="1" applyProtection="1">
      <alignment horizontal="left" vertical="center" inden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49" fontId="85" fillId="0" borderId="11" xfId="0" applyNumberFormat="1" applyFont="1" applyFill="1" applyBorder="1" applyAlignment="1" applyProtection="1">
      <alignment horizontal="center"/>
      <protection locked="0"/>
    </xf>
    <xf numFmtId="0" fontId="85" fillId="0" borderId="11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9" fontId="56" fillId="0" borderId="11" xfId="0" applyNumberFormat="1" applyFont="1" applyFill="1" applyBorder="1" applyAlignment="1" applyProtection="1">
      <alignment horizontal="center"/>
      <protection locked="0"/>
    </xf>
    <xf numFmtId="0" fontId="56" fillId="0" borderId="11" xfId="0" applyFont="1" applyFill="1" applyBorder="1" applyProtection="1">
      <protection locked="0"/>
    </xf>
    <xf numFmtId="49" fontId="73" fillId="0" borderId="11" xfId="0" applyNumberFormat="1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left" indent="1"/>
      <protection locked="0"/>
    </xf>
    <xf numFmtId="49" fontId="110" fillId="0" borderId="1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left" inden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center"/>
      <protection locked="0"/>
    </xf>
    <xf numFmtId="0" fontId="73" fillId="0" borderId="22" xfId="0" applyFont="1" applyBorder="1" applyProtection="1"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0" fontId="124" fillId="0" borderId="11" xfId="0" applyFont="1" applyFill="1" applyBorder="1" applyAlignment="1" applyProtection="1">
      <alignment horizontal="center"/>
      <protection locked="0"/>
    </xf>
    <xf numFmtId="0" fontId="124" fillId="0" borderId="11" xfId="0" applyFont="1" applyFill="1" applyBorder="1" applyProtection="1">
      <protection locked="0"/>
    </xf>
    <xf numFmtId="0" fontId="124" fillId="0" borderId="21" xfId="0" applyFont="1" applyFill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 locked="0"/>
    </xf>
    <xf numFmtId="0" fontId="74" fillId="0" borderId="36" xfId="37" applyFont="1" applyBorder="1" applyAlignment="1" applyProtection="1">
      <alignment horizontal="left" vertical="center" indent="1"/>
      <protection locked="0"/>
    </xf>
    <xf numFmtId="0" fontId="73" fillId="0" borderId="47" xfId="0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left" indent="1"/>
      <protection locked="0"/>
    </xf>
    <xf numFmtId="0" fontId="93" fillId="0" borderId="11" xfId="0" applyFont="1" applyBorder="1" applyAlignment="1" applyProtection="1">
      <alignment horizontal="center"/>
      <protection locked="0"/>
    </xf>
    <xf numFmtId="0" fontId="93" fillId="0" borderId="11" xfId="0" applyFont="1" applyBorder="1" applyProtection="1">
      <protection locked="0"/>
    </xf>
    <xf numFmtId="0" fontId="34" fillId="0" borderId="36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left" inden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wrapText="1"/>
      <protection locked="0"/>
    </xf>
    <xf numFmtId="0" fontId="53" fillId="0" borderId="11" xfId="0" applyFont="1" applyBorder="1" applyAlignment="1" applyProtection="1">
      <alignment horizontal="left" inden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wrapText="1"/>
      <protection locked="0"/>
    </xf>
    <xf numFmtId="0" fontId="53" fillId="0" borderId="22" xfId="0" applyFont="1" applyBorder="1" applyAlignment="1" applyProtection="1">
      <alignment horizontal="left" inden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left" vertical="center" inden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left" vertical="center" indent="1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left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73" fillId="0" borderId="22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left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49" fontId="73" fillId="0" borderId="10" xfId="0" applyNumberFormat="1" applyFont="1" applyBorder="1" applyAlignment="1" applyProtection="1">
      <alignment horizontal="center"/>
      <protection locked="0"/>
    </xf>
    <xf numFmtId="49" fontId="73" fillId="0" borderId="10" xfId="0" applyNumberFormat="1" applyFont="1" applyBorder="1" applyProtection="1"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49" fontId="56" fillId="0" borderId="11" xfId="0" applyNumberFormat="1" applyFont="1" applyFill="1" applyBorder="1" applyProtection="1"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11" xfId="0" applyFont="1" applyFill="1" applyBorder="1" applyAlignment="1" applyProtection="1">
      <alignment horizontal="left" vertical="center"/>
      <protection locked="0"/>
    </xf>
    <xf numFmtId="0" fontId="73" fillId="0" borderId="22" xfId="0" applyFont="1" applyBorder="1" applyAlignment="1" applyProtection="1">
      <alignment vertical="center" wrapText="1"/>
      <protection locked="0"/>
    </xf>
    <xf numFmtId="0" fontId="73" fillId="0" borderId="23" xfId="0" applyFont="1" applyBorder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protection locked="0"/>
    </xf>
    <xf numFmtId="0" fontId="73" fillId="0" borderId="10" xfId="0" applyFont="1" applyBorder="1" applyAlignment="1" applyProtection="1">
      <alignment horizontal="center"/>
      <protection locked="0"/>
    </xf>
    <xf numFmtId="0" fontId="73" fillId="0" borderId="25" xfId="0" applyFont="1" applyBorder="1" applyProtection="1">
      <protection locked="0"/>
    </xf>
    <xf numFmtId="0" fontId="0" fillId="0" borderId="0" xfId="0" applyFill="1" applyBorder="1" applyAlignment="1">
      <alignment vertical="center" wrapText="1"/>
    </xf>
    <xf numFmtId="0" fontId="33" fillId="0" borderId="41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/>
    </xf>
    <xf numFmtId="0" fontId="114" fillId="0" borderId="0" xfId="0" applyFont="1" applyAlignment="1">
      <alignment horizontal="center"/>
    </xf>
    <xf numFmtId="0" fontId="112" fillId="33" borderId="64" xfId="0" applyFont="1" applyFill="1" applyBorder="1" applyAlignment="1">
      <alignment horizontal="center"/>
    </xf>
    <xf numFmtId="0" fontId="112" fillId="33" borderId="65" xfId="0" applyFont="1" applyFill="1" applyBorder="1" applyAlignment="1">
      <alignment horizontal="center"/>
    </xf>
    <xf numFmtId="0" fontId="112" fillId="33" borderId="66" xfId="0" applyFont="1" applyFill="1" applyBorder="1" applyAlignment="1">
      <alignment horizontal="center"/>
    </xf>
    <xf numFmtId="0" fontId="113" fillId="33" borderId="67" xfId="0" applyFont="1" applyFill="1" applyBorder="1" applyAlignment="1">
      <alignment horizontal="center"/>
    </xf>
    <xf numFmtId="0" fontId="113" fillId="33" borderId="68" xfId="0" applyFont="1" applyFill="1" applyBorder="1" applyAlignment="1">
      <alignment horizontal="center"/>
    </xf>
    <xf numFmtId="0" fontId="113" fillId="33" borderId="69" xfId="0" applyFont="1" applyFill="1" applyBorder="1" applyAlignment="1">
      <alignment horizontal="center"/>
    </xf>
    <xf numFmtId="0" fontId="116" fillId="33" borderId="72" xfId="0" applyFont="1" applyFill="1" applyBorder="1" applyAlignment="1">
      <alignment horizontal="center" vertical="center"/>
    </xf>
    <xf numFmtId="0" fontId="116" fillId="33" borderId="76" xfId="0" applyFont="1" applyFill="1" applyBorder="1" applyAlignment="1">
      <alignment horizontal="center" vertical="center"/>
    </xf>
    <xf numFmtId="0" fontId="116" fillId="33" borderId="79" xfId="0" applyFont="1" applyFill="1" applyBorder="1" applyAlignment="1">
      <alignment horizontal="center" vertical="center"/>
    </xf>
    <xf numFmtId="0" fontId="116" fillId="33" borderId="73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116" fillId="33" borderId="80" xfId="0" applyFont="1" applyFill="1" applyBorder="1" applyAlignment="1">
      <alignment horizontal="center" vertical="center"/>
    </xf>
    <xf numFmtId="0" fontId="116" fillId="33" borderId="74" xfId="0" applyFont="1" applyFill="1" applyBorder="1" applyAlignment="1">
      <alignment horizontal="center" vertical="center"/>
    </xf>
    <xf numFmtId="0" fontId="116" fillId="33" borderId="77" xfId="0" applyFont="1" applyFill="1" applyBorder="1" applyAlignment="1">
      <alignment horizontal="center" vertical="center"/>
    </xf>
    <xf numFmtId="0" fontId="116" fillId="33" borderId="81" xfId="0" applyFont="1" applyFill="1" applyBorder="1" applyAlignment="1">
      <alignment horizontal="center" vertical="center"/>
    </xf>
    <xf numFmtId="0" fontId="117" fillId="33" borderId="75" xfId="0" applyFont="1" applyFill="1" applyBorder="1" applyAlignment="1">
      <alignment horizontal="center" vertical="center"/>
    </xf>
    <xf numFmtId="0" fontId="117" fillId="33" borderId="78" xfId="0" applyFont="1" applyFill="1" applyBorder="1" applyAlignment="1">
      <alignment horizontal="center" vertical="center"/>
    </xf>
    <xf numFmtId="0" fontId="117" fillId="33" borderId="82" xfId="0" applyFont="1" applyFill="1" applyBorder="1" applyAlignment="1">
      <alignment horizontal="center" vertical="center"/>
    </xf>
    <xf numFmtId="0" fontId="33" fillId="0" borderId="17" xfId="0" applyFont="1" applyFill="1" applyBorder="1" applyAlignment="1" applyProtection="1">
      <alignment horizontal="left"/>
    </xf>
    <xf numFmtId="0" fontId="33" fillId="0" borderId="14" xfId="0" applyFont="1" applyFill="1" applyBorder="1" applyAlignment="1" applyProtection="1">
      <alignment horizontal="left"/>
    </xf>
    <xf numFmtId="0" fontId="33" fillId="0" borderId="59" xfId="0" applyFont="1" applyFill="1" applyBorder="1" applyAlignment="1" applyProtection="1">
      <alignment horizontal="left"/>
    </xf>
    <xf numFmtId="0" fontId="33" fillId="0" borderId="12" xfId="0" applyFont="1" applyFill="1" applyBorder="1" applyAlignment="1" applyProtection="1">
      <alignment horizontal="left"/>
    </xf>
    <xf numFmtId="0" fontId="33" fillId="0" borderId="38" xfId="0" applyFont="1" applyFill="1" applyBorder="1" applyAlignment="1" applyProtection="1">
      <alignment horizontal="left"/>
    </xf>
    <xf numFmtId="0" fontId="33" fillId="0" borderId="39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9" xfId="0" applyFont="1" applyBorder="1" applyAlignment="1" applyProtection="1">
      <alignment horizontal="center"/>
    </xf>
    <xf numFmtId="0" fontId="88" fillId="0" borderId="12" xfId="0" applyFont="1" applyBorder="1" applyAlignment="1" applyProtection="1">
      <alignment horizontal="left" vertical="center"/>
    </xf>
    <xf numFmtId="0" fontId="88" fillId="0" borderId="38" xfId="0" applyFont="1" applyBorder="1" applyAlignment="1" applyProtection="1">
      <alignment horizontal="left" vertical="center"/>
    </xf>
    <xf numFmtId="0" fontId="88" fillId="0" borderId="39" xfId="0" applyFont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38" xfId="0" applyFont="1" applyFill="1" applyBorder="1" applyAlignment="1" applyProtection="1">
      <alignment horizontal="left" vertical="center"/>
    </xf>
    <xf numFmtId="0" fontId="33" fillId="0" borderId="39" xfId="0" applyFont="1" applyFill="1" applyBorder="1" applyAlignment="1" applyProtection="1">
      <alignment horizontal="left" vertical="center"/>
    </xf>
    <xf numFmtId="0" fontId="9" fillId="0" borderId="5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33" fillId="36" borderId="101" xfId="0" applyFont="1" applyFill="1" applyBorder="1" applyAlignment="1">
      <alignment horizontal="center" vertical="center"/>
    </xf>
    <xf numFmtId="0" fontId="33" fillId="36" borderId="102" xfId="0" applyFont="1" applyFill="1" applyBorder="1" applyAlignment="1">
      <alignment horizontal="center" vertical="center"/>
    </xf>
    <xf numFmtId="0" fontId="33" fillId="36" borderId="103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7" xfId="44"/>
    <cellStyle name="Normal 8" xfId="46"/>
    <cellStyle name="Normal 9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6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14:cNvPr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14:cNvPr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14:cNvPr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view="pageBreakPreview" zoomScaleNormal="115" zoomScaleSheetLayoutView="100" workbookViewId="0">
      <selection activeCell="E17" sqref="E17"/>
    </sheetView>
  </sheetViews>
  <sheetFormatPr defaultRowHeight="12.75" x14ac:dyDescent="0.2"/>
  <cols>
    <col min="1" max="1" width="4.28515625" customWidth="1"/>
    <col min="2" max="2" width="17.42578125" style="28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1014" t="s">
        <v>945</v>
      </c>
      <c r="B1" s="1015"/>
      <c r="C1" s="1015"/>
      <c r="D1" s="1015"/>
      <c r="E1" s="1016"/>
    </row>
    <row r="2" spans="1:5" ht="19.5" thickBot="1" x14ac:dyDescent="0.35">
      <c r="A2" s="1017" t="s">
        <v>946</v>
      </c>
      <c r="B2" s="1018"/>
      <c r="C2" s="1018"/>
      <c r="D2" s="1018"/>
      <c r="E2" s="1019"/>
    </row>
    <row r="3" spans="1:5" ht="13.5" thickTop="1" x14ac:dyDescent="0.2">
      <c r="A3" s="19"/>
      <c r="B3" s="20"/>
      <c r="C3" s="21"/>
      <c r="D3" s="21"/>
      <c r="E3" s="22"/>
    </row>
    <row r="4" spans="1:5" ht="15.75" x14ac:dyDescent="0.25">
      <c r="A4" s="23"/>
      <c r="B4" s="24" t="s">
        <v>947</v>
      </c>
      <c r="C4" s="25" t="s">
        <v>948</v>
      </c>
      <c r="D4" s="25" t="s">
        <v>949</v>
      </c>
      <c r="E4" s="26" t="s">
        <v>957</v>
      </c>
    </row>
    <row r="5" spans="1:5" x14ac:dyDescent="0.2">
      <c r="A5" s="23"/>
      <c r="B5" s="24" t="s">
        <v>950</v>
      </c>
      <c r="C5" s="25" t="s">
        <v>948</v>
      </c>
      <c r="D5" s="25" t="s">
        <v>951</v>
      </c>
      <c r="E5" s="27" t="s">
        <v>956</v>
      </c>
    </row>
    <row r="6" spans="1:5" x14ac:dyDescent="0.2">
      <c r="A6" s="23"/>
      <c r="D6" s="25"/>
      <c r="E6" s="29"/>
    </row>
    <row r="7" spans="1:5" ht="13.5" thickBot="1" x14ac:dyDescent="0.25">
      <c r="A7" s="30"/>
      <c r="B7" s="31"/>
      <c r="C7" s="32"/>
      <c r="D7" s="33"/>
      <c r="E7" s="34"/>
    </row>
    <row r="8" spans="1:5" ht="11.1" customHeight="1" thickTop="1" x14ac:dyDescent="0.2">
      <c r="A8" s="1020" t="s">
        <v>1</v>
      </c>
      <c r="B8" s="1023" t="s">
        <v>2</v>
      </c>
      <c r="C8" s="1026" t="s">
        <v>952</v>
      </c>
      <c r="D8" s="1023" t="s">
        <v>953</v>
      </c>
      <c r="E8" s="1029" t="s">
        <v>7</v>
      </c>
    </row>
    <row r="9" spans="1:5" ht="11.1" customHeight="1" x14ac:dyDescent="0.2">
      <c r="A9" s="1021"/>
      <c r="B9" s="1024"/>
      <c r="C9" s="1027"/>
      <c r="D9" s="1024"/>
      <c r="E9" s="1030"/>
    </row>
    <row r="10" spans="1:5" ht="11.1" customHeight="1" thickBot="1" x14ac:dyDescent="0.25">
      <c r="A10" s="1022"/>
      <c r="B10" s="1025"/>
      <c r="C10" s="1028"/>
      <c r="D10" s="1025"/>
      <c r="E10" s="1031"/>
    </row>
    <row r="11" spans="1:5" ht="23.1" customHeight="1" thickTop="1" x14ac:dyDescent="0.3">
      <c r="A11" s="35">
        <v>1</v>
      </c>
      <c r="B11" s="2">
        <v>1901311013</v>
      </c>
      <c r="C11" s="5" t="s">
        <v>582</v>
      </c>
      <c r="D11" s="36"/>
      <c r="E11" s="37"/>
    </row>
    <row r="12" spans="1:5" ht="23.1" customHeight="1" x14ac:dyDescent="0.3">
      <c r="A12" s="38">
        <v>2</v>
      </c>
      <c r="B12" s="2">
        <v>1901311049</v>
      </c>
      <c r="C12" s="18" t="s">
        <v>583</v>
      </c>
      <c r="D12" s="39"/>
      <c r="E12" s="40"/>
    </row>
    <row r="13" spans="1:5" ht="23.1" customHeight="1" x14ac:dyDescent="0.3">
      <c r="A13" s="41">
        <v>3</v>
      </c>
      <c r="B13" s="7">
        <v>1901311002</v>
      </c>
      <c r="C13" s="13" t="s">
        <v>584</v>
      </c>
      <c r="D13" s="42"/>
      <c r="E13" s="43"/>
    </row>
    <row r="14" spans="1:5" ht="23.1" customHeight="1" x14ac:dyDescent="0.3">
      <c r="A14" s="41">
        <v>4</v>
      </c>
      <c r="B14" s="2">
        <v>1901311008</v>
      </c>
      <c r="C14" s="18" t="s">
        <v>585</v>
      </c>
      <c r="D14" s="44"/>
      <c r="E14" s="40"/>
    </row>
    <row r="15" spans="1:5" ht="23.1" customHeight="1" x14ac:dyDescent="0.3">
      <c r="A15" s="41">
        <v>5</v>
      </c>
      <c r="B15" s="2">
        <v>1901311030</v>
      </c>
      <c r="C15" s="5" t="s">
        <v>586</v>
      </c>
      <c r="D15" s="44"/>
      <c r="E15" s="40"/>
    </row>
    <row r="16" spans="1:5" ht="23.1" customHeight="1" x14ac:dyDescent="0.3">
      <c r="A16" s="41">
        <v>6</v>
      </c>
      <c r="B16" s="2">
        <v>1901311005</v>
      </c>
      <c r="C16" s="5" t="s">
        <v>587</v>
      </c>
      <c r="D16" s="44"/>
      <c r="E16" s="40"/>
    </row>
    <row r="17" spans="1:5" ht="23.1" customHeight="1" x14ac:dyDescent="0.3">
      <c r="A17" s="41">
        <v>7</v>
      </c>
      <c r="B17" s="2">
        <v>1901311040</v>
      </c>
      <c r="C17" s="5" t="s">
        <v>589</v>
      </c>
      <c r="D17" s="44"/>
      <c r="E17" s="40"/>
    </row>
    <row r="18" spans="1:5" ht="23.1" customHeight="1" x14ac:dyDescent="0.3">
      <c r="A18" s="41">
        <v>8</v>
      </c>
      <c r="B18" s="15">
        <v>1901311019</v>
      </c>
      <c r="C18" s="14" t="s">
        <v>590</v>
      </c>
      <c r="D18" s="44"/>
      <c r="E18" s="40"/>
    </row>
    <row r="19" spans="1:5" ht="23.1" customHeight="1" x14ac:dyDescent="0.3">
      <c r="A19" s="41">
        <v>9</v>
      </c>
      <c r="B19" s="11">
        <v>1901311033</v>
      </c>
      <c r="C19" s="8" t="s">
        <v>591</v>
      </c>
      <c r="D19" s="44"/>
      <c r="E19" s="40"/>
    </row>
    <row r="20" spans="1:5" ht="23.1" customHeight="1" x14ac:dyDescent="0.3">
      <c r="A20" s="41">
        <v>10</v>
      </c>
      <c r="B20" s="12">
        <v>1901311048</v>
      </c>
      <c r="C20" s="10" t="s">
        <v>592</v>
      </c>
      <c r="D20" s="44"/>
      <c r="E20" s="40"/>
    </row>
    <row r="21" spans="1:5" ht="23.1" customHeight="1" x14ac:dyDescent="0.3">
      <c r="A21" s="41">
        <v>11</v>
      </c>
      <c r="B21" s="11">
        <v>1901311042</v>
      </c>
      <c r="C21" s="8" t="s">
        <v>593</v>
      </c>
      <c r="D21" s="44"/>
      <c r="E21" s="40"/>
    </row>
    <row r="22" spans="1:5" ht="23.1" customHeight="1" x14ac:dyDescent="0.3">
      <c r="A22" s="41">
        <v>12</v>
      </c>
      <c r="B22" s="2">
        <v>1901311010</v>
      </c>
      <c r="C22" s="5" t="s">
        <v>594</v>
      </c>
      <c r="D22" s="42"/>
      <c r="E22" s="45"/>
    </row>
    <row r="23" spans="1:5" ht="23.1" customHeight="1" x14ac:dyDescent="0.3">
      <c r="A23" s="41">
        <v>13</v>
      </c>
      <c r="B23" s="15">
        <v>1901311021</v>
      </c>
      <c r="C23" s="14" t="s">
        <v>595</v>
      </c>
      <c r="D23" s="44"/>
      <c r="E23" s="40"/>
    </row>
    <row r="24" spans="1:5" ht="23.1" customHeight="1" x14ac:dyDescent="0.3">
      <c r="A24" s="41">
        <v>14</v>
      </c>
      <c r="B24" s="7">
        <v>1901311038</v>
      </c>
      <c r="C24" s="13" t="s">
        <v>596</v>
      </c>
      <c r="D24" s="44"/>
      <c r="E24" s="40"/>
    </row>
    <row r="25" spans="1:5" ht="23.1" customHeight="1" x14ac:dyDescent="0.3">
      <c r="A25" s="41">
        <v>15</v>
      </c>
      <c r="B25" s="7">
        <v>1901311047</v>
      </c>
      <c r="C25" s="13" t="s">
        <v>597</v>
      </c>
      <c r="D25" s="44"/>
      <c r="E25" s="40"/>
    </row>
    <row r="26" spans="1:5" ht="23.1" customHeight="1" x14ac:dyDescent="0.3">
      <c r="A26" s="41">
        <v>16</v>
      </c>
      <c r="B26" s="2">
        <v>1901311020</v>
      </c>
      <c r="C26" s="5" t="s">
        <v>598</v>
      </c>
      <c r="D26" s="44"/>
      <c r="E26" s="40"/>
    </row>
    <row r="27" spans="1:5" ht="23.1" customHeight="1" x14ac:dyDescent="0.3">
      <c r="A27" s="41">
        <v>17</v>
      </c>
      <c r="B27" s="2">
        <v>1901311007</v>
      </c>
      <c r="C27" s="5" t="s">
        <v>599</v>
      </c>
      <c r="D27" s="44"/>
      <c r="E27" s="40"/>
    </row>
    <row r="28" spans="1:5" ht="23.1" customHeight="1" x14ac:dyDescent="0.3">
      <c r="A28" s="41">
        <v>18</v>
      </c>
      <c r="B28" s="7">
        <v>1901311044</v>
      </c>
      <c r="C28" s="13" t="s">
        <v>600</v>
      </c>
      <c r="D28" s="44"/>
      <c r="E28" s="40"/>
    </row>
    <row r="29" spans="1:5" ht="23.1" customHeight="1" x14ac:dyDescent="0.3">
      <c r="A29" s="38">
        <v>19</v>
      </c>
      <c r="B29" s="2">
        <v>1901311015</v>
      </c>
      <c r="C29" s="5" t="s">
        <v>621</v>
      </c>
      <c r="D29" s="44"/>
      <c r="E29" s="40"/>
    </row>
    <row r="30" spans="1:5" ht="23.1" customHeight="1" x14ac:dyDescent="0.3">
      <c r="A30" s="38">
        <v>20</v>
      </c>
      <c r="B30" s="2">
        <v>1901311031</v>
      </c>
      <c r="C30" s="5" t="s">
        <v>601</v>
      </c>
      <c r="D30" s="44"/>
      <c r="E30" s="40"/>
    </row>
    <row r="31" spans="1:5" ht="23.1" customHeight="1" x14ac:dyDescent="0.3">
      <c r="A31" s="38">
        <v>21</v>
      </c>
      <c r="B31" s="2">
        <v>1901311034</v>
      </c>
      <c r="C31" s="5" t="s">
        <v>602</v>
      </c>
      <c r="D31" s="44"/>
      <c r="E31" s="40"/>
    </row>
    <row r="32" spans="1:5" ht="23.1" customHeight="1" x14ac:dyDescent="0.2">
      <c r="A32" s="38">
        <v>22</v>
      </c>
      <c r="B32" s="4"/>
      <c r="C32" s="3"/>
      <c r="D32" s="44"/>
      <c r="E32" s="40"/>
    </row>
    <row r="33" spans="1:5" ht="23.1" customHeight="1" x14ac:dyDescent="0.3">
      <c r="A33" s="38">
        <v>23</v>
      </c>
      <c r="B33" s="2"/>
      <c r="C33" s="5"/>
      <c r="D33" s="44"/>
      <c r="E33" s="40"/>
    </row>
    <row r="34" spans="1:5" ht="23.1" customHeight="1" x14ac:dyDescent="0.3">
      <c r="A34" s="38">
        <v>24</v>
      </c>
      <c r="B34" s="2"/>
      <c r="C34" s="5"/>
      <c r="D34" s="44"/>
      <c r="E34" s="40"/>
    </row>
    <row r="35" spans="1:5" ht="23.1" customHeight="1" x14ac:dyDescent="0.2">
      <c r="A35" s="38">
        <v>25</v>
      </c>
      <c r="B35" s="4"/>
      <c r="C35" s="1"/>
      <c r="D35" s="44"/>
      <c r="E35" s="40"/>
    </row>
    <row r="36" spans="1:5" ht="23.1" customHeight="1" x14ac:dyDescent="0.3">
      <c r="A36" s="38">
        <v>26</v>
      </c>
      <c r="B36" s="2"/>
      <c r="C36" s="5"/>
      <c r="D36" s="44"/>
      <c r="E36" s="40"/>
    </row>
    <row r="37" spans="1:5" ht="23.1" customHeight="1" x14ac:dyDescent="0.3">
      <c r="A37" s="38">
        <v>27</v>
      </c>
      <c r="B37" s="17"/>
      <c r="C37" s="16"/>
      <c r="D37" s="44"/>
      <c r="E37" s="40"/>
    </row>
    <row r="38" spans="1:5" ht="23.1" customHeight="1" x14ac:dyDescent="0.2">
      <c r="A38" s="38">
        <v>28</v>
      </c>
      <c r="B38" s="6"/>
      <c r="C38" s="9"/>
      <c r="D38" s="44"/>
      <c r="E38" s="40"/>
    </row>
    <row r="39" spans="1:5" ht="23.1" customHeight="1" x14ac:dyDescent="0.2">
      <c r="A39" s="38">
        <v>29</v>
      </c>
      <c r="B39" s="46"/>
      <c r="C39" s="47"/>
      <c r="D39" s="44"/>
      <c r="E39" s="40"/>
    </row>
    <row r="40" spans="1:5" ht="23.1" customHeight="1" thickBot="1" x14ac:dyDescent="0.25">
      <c r="A40" s="38">
        <v>30</v>
      </c>
      <c r="B40" s="46"/>
      <c r="C40" s="47"/>
      <c r="D40" s="44"/>
      <c r="E40" s="40"/>
    </row>
    <row r="41" spans="1:5" ht="23.1" customHeight="1" thickTop="1" x14ac:dyDescent="0.2">
      <c r="A41" s="1005"/>
      <c r="B41" s="1006"/>
      <c r="C41" s="1006"/>
      <c r="D41" s="1009"/>
      <c r="E41" s="1010"/>
    </row>
    <row r="42" spans="1:5" ht="23.1" customHeight="1" thickBot="1" x14ac:dyDescent="0.25">
      <c r="A42" s="1007"/>
      <c r="B42" s="1008"/>
      <c r="C42" s="1008"/>
      <c r="D42" s="1011"/>
      <c r="E42" s="1012"/>
    </row>
    <row r="43" spans="1:5" ht="23.1" customHeight="1" thickTop="1" x14ac:dyDescent="0.2"/>
    <row r="44" spans="1:5" ht="18.95" customHeight="1" x14ac:dyDescent="0.2">
      <c r="D44" s="1013" t="s">
        <v>954</v>
      </c>
      <c r="E44" s="1013"/>
    </row>
    <row r="45" spans="1:5" ht="18.95" customHeight="1" x14ac:dyDescent="0.2">
      <c r="D45" s="48"/>
    </row>
    <row r="46" spans="1:5" ht="20.100000000000001" customHeight="1" x14ac:dyDescent="0.2">
      <c r="D46" s="48"/>
    </row>
    <row r="47" spans="1:5" ht="16.5" customHeight="1" x14ac:dyDescent="0.2">
      <c r="D47" s="48"/>
    </row>
    <row r="48" spans="1:5" ht="15" customHeight="1" x14ac:dyDescent="0.2">
      <c r="D48" s="1013" t="s">
        <v>955</v>
      </c>
      <c r="E48" s="1013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870"/>
  <sheetViews>
    <sheetView showGridLines="0" tabSelected="1" topLeftCell="A623" zoomScale="55" zoomScaleNormal="55" zoomScaleSheetLayoutView="70" workbookViewId="0">
      <selection activeCell="E650" sqref="E650"/>
    </sheetView>
  </sheetViews>
  <sheetFormatPr defaultRowHeight="15" x14ac:dyDescent="0.2"/>
  <cols>
    <col min="1" max="1" width="7.140625" style="191" customWidth="1"/>
    <col min="2" max="2" width="23.140625" style="191" customWidth="1"/>
    <col min="3" max="3" width="49.85546875" style="236" customWidth="1"/>
    <col min="4" max="4" width="7" style="191" customWidth="1"/>
    <col min="5" max="5" width="17.28515625" style="191" customWidth="1"/>
    <col min="6" max="6" width="15" style="191" customWidth="1"/>
    <col min="7" max="7" width="7.28515625" style="191" customWidth="1"/>
    <col min="8" max="8" width="24.42578125" style="191" customWidth="1"/>
    <col min="9" max="9" width="50.28515625" style="191" customWidth="1"/>
    <col min="10" max="10" width="6.85546875" style="191" customWidth="1"/>
    <col min="11" max="11" width="19.42578125" style="191" customWidth="1"/>
    <col min="12" max="12" width="8.7109375" style="191" bestFit="1" customWidth="1"/>
    <col min="13" max="13" width="3.7109375" style="191" customWidth="1"/>
    <col min="14" max="14" width="6.85546875" style="191" customWidth="1"/>
    <col min="15" max="15" width="22" style="191" customWidth="1"/>
    <col min="16" max="16" width="40.7109375" style="191" customWidth="1"/>
    <col min="17" max="17" width="8" style="191" bestFit="1" customWidth="1"/>
    <col min="18" max="18" width="21.5703125" style="191" customWidth="1"/>
    <col min="19" max="19" width="5.7109375" style="191" customWidth="1"/>
    <col min="20" max="20" width="3.7109375" style="191" customWidth="1"/>
    <col min="21" max="21" width="6.85546875" style="191" customWidth="1"/>
    <col min="22" max="22" width="20" style="191" customWidth="1"/>
    <col min="23" max="23" width="40.7109375" style="191" customWidth="1"/>
    <col min="24" max="24" width="6.140625" style="191" customWidth="1"/>
    <col min="25" max="25" width="14.28515625" style="191" bestFit="1" customWidth="1"/>
    <col min="26" max="26" width="12.7109375" style="191" bestFit="1" customWidth="1"/>
    <col min="27" max="27" width="32.28515625" style="191" bestFit="1" customWidth="1"/>
    <col min="28" max="28" width="14.28515625" style="191" bestFit="1" customWidth="1"/>
    <col min="29" max="29" width="31.5703125" style="191" bestFit="1" customWidth="1"/>
    <col min="30" max="16384" width="9.140625" style="191"/>
  </cols>
  <sheetData>
    <row r="1" spans="1:30" ht="18" x14ac:dyDescent="0.25">
      <c r="A1" s="188" t="s">
        <v>103</v>
      </c>
      <c r="B1" s="189"/>
      <c r="C1" s="190"/>
      <c r="D1" s="189"/>
      <c r="E1" s="189"/>
      <c r="F1" s="189"/>
      <c r="G1" s="189"/>
      <c r="H1" s="189"/>
      <c r="I1" s="189"/>
    </row>
    <row r="2" spans="1:30" ht="18" x14ac:dyDescent="0.25">
      <c r="A2" s="1041" t="str">
        <f>CONCATENATE('Pembimbing Akademik'!$B$25," ",'Pembimbing Akademik'!$D$25," ",,"-",," ","SEMESTER"," ",'Pembimbing Akademik'!$E$25," ",'Pembimbing Akademik'!$F$25)</f>
        <v>MAHASISWA TINGKAT 1 (SATU) TAHUN MASUK 2021 - SEMESTER GENAP 2021 / 2022</v>
      </c>
      <c r="B2" s="1041"/>
      <c r="C2" s="1041"/>
      <c r="D2" s="1041"/>
      <c r="E2" s="1041"/>
      <c r="F2" s="1041"/>
      <c r="G2" s="1041"/>
      <c r="H2" s="1041"/>
      <c r="I2" s="1041"/>
      <c r="O2" s="191" t="s">
        <v>101</v>
      </c>
    </row>
    <row r="3" spans="1:30" ht="18" x14ac:dyDescent="0.25">
      <c r="A3" s="188" t="s">
        <v>9</v>
      </c>
      <c r="B3" s="189"/>
      <c r="C3" s="190"/>
      <c r="D3" s="189"/>
      <c r="E3" s="189"/>
      <c r="F3" s="189"/>
      <c r="G3" s="189"/>
      <c r="H3" s="189"/>
      <c r="I3" s="189"/>
    </row>
    <row r="4" spans="1:30" x14ac:dyDescent="0.2">
      <c r="A4" s="192"/>
      <c r="B4" s="192"/>
      <c r="C4" s="193"/>
      <c r="D4" s="192"/>
      <c r="E4" s="192"/>
      <c r="F4" s="192"/>
      <c r="G4" s="192"/>
      <c r="H4" s="192"/>
      <c r="I4" s="192"/>
    </row>
    <row r="6" spans="1:30" ht="18.75" thickBot="1" x14ac:dyDescent="0.3">
      <c r="A6" s="194" t="str">
        <f>CONCATENATE("KELAS/ SEMESTER : I  KONSTRUKSI GEDUNG 1/ ",'Pembimbing Akademik'!D33)</f>
        <v>KELAS/ SEMESTER : I  KONSTRUKSI GEDUNG 1/ 2</v>
      </c>
      <c r="B6" s="194"/>
      <c r="C6" s="195"/>
      <c r="D6" s="194"/>
      <c r="E6" s="194"/>
      <c r="F6" s="194"/>
      <c r="G6" s="194" t="str">
        <f>CONCATENATE("KELAS/ SEMESTER : I  KONSTRUKSI GEDUNG 2/ ",'Pembimbing Akademik'!D33)</f>
        <v>KELAS/ SEMESTER : I  KONSTRUKSI GEDUNG 2/ 2</v>
      </c>
      <c r="H6" s="194"/>
      <c r="I6" s="195"/>
      <c r="J6" s="196"/>
      <c r="K6" s="196"/>
      <c r="L6" s="196"/>
      <c r="M6" s="196"/>
      <c r="R6" s="195"/>
      <c r="S6" s="195"/>
      <c r="Z6" s="191" t="s">
        <v>713</v>
      </c>
      <c r="AA6" s="191" t="s">
        <v>712</v>
      </c>
    </row>
    <row r="7" spans="1:30" ht="21.75" customHeight="1" thickBot="1" x14ac:dyDescent="0.25">
      <c r="A7" s="197" t="s">
        <v>10</v>
      </c>
      <c r="B7" s="198" t="s">
        <v>2</v>
      </c>
      <c r="C7" s="198" t="s">
        <v>3</v>
      </c>
      <c r="D7" s="199" t="s">
        <v>11</v>
      </c>
      <c r="E7" s="200"/>
      <c r="F7" s="200"/>
      <c r="G7" s="197" t="s">
        <v>10</v>
      </c>
      <c r="H7" s="198" t="s">
        <v>2</v>
      </c>
      <c r="I7" s="198" t="s">
        <v>3</v>
      </c>
      <c r="J7" s="199" t="s">
        <v>11</v>
      </c>
      <c r="K7" s="201"/>
      <c r="L7" s="201"/>
      <c r="M7" s="202"/>
      <c r="R7" s="201"/>
      <c r="S7" s="201"/>
      <c r="Z7" s="191" t="s">
        <v>714</v>
      </c>
      <c r="AA7" s="191" t="s">
        <v>715</v>
      </c>
    </row>
    <row r="8" spans="1:30" ht="20.25" x14ac:dyDescent="0.3">
      <c r="A8" s="203"/>
      <c r="B8" s="204"/>
      <c r="C8" s="204"/>
      <c r="D8" s="205"/>
      <c r="E8" s="206"/>
      <c r="F8" s="206"/>
      <c r="G8" s="203"/>
      <c r="H8" s="204"/>
      <c r="I8" s="204"/>
      <c r="J8" s="205"/>
      <c r="K8" s="207"/>
      <c r="L8" s="207"/>
      <c r="M8" s="206"/>
      <c r="R8" s="208"/>
      <c r="S8" s="208"/>
      <c r="U8" s="209"/>
      <c r="V8" s="210"/>
      <c r="W8" s="209"/>
    </row>
    <row r="9" spans="1:30" ht="18.75" x14ac:dyDescent="0.3">
      <c r="A9" s="211">
        <v>1</v>
      </c>
      <c r="B9" s="71">
        <v>2101311022</v>
      </c>
      <c r="C9" s="72" t="s">
        <v>1061</v>
      </c>
      <c r="D9" s="73" t="s">
        <v>5</v>
      </c>
      <c r="E9" s="213"/>
      <c r="G9" s="214">
        <v>1</v>
      </c>
      <c r="H9" s="75">
        <v>2101311039</v>
      </c>
      <c r="I9" s="76" t="s">
        <v>1084</v>
      </c>
      <c r="J9" s="77" t="s">
        <v>5</v>
      </c>
      <c r="K9" s="215"/>
      <c r="M9" s="216"/>
      <c r="R9" s="217"/>
      <c r="S9" s="217"/>
      <c r="AA9" s="218"/>
      <c r="AB9" s="219"/>
      <c r="AC9" s="220"/>
      <c r="AD9" s="221"/>
    </row>
    <row r="10" spans="1:30" ht="18.75" x14ac:dyDescent="0.3">
      <c r="A10" s="211">
        <v>2</v>
      </c>
      <c r="B10" s="71">
        <v>2101311020</v>
      </c>
      <c r="C10" s="72" t="s">
        <v>1062</v>
      </c>
      <c r="D10" s="73" t="s">
        <v>5</v>
      </c>
      <c r="E10" s="213"/>
      <c r="G10" s="214">
        <v>2</v>
      </c>
      <c r="H10" s="75">
        <v>2101311046</v>
      </c>
      <c r="I10" s="76" t="s">
        <v>1085</v>
      </c>
      <c r="J10" s="77" t="s">
        <v>5</v>
      </c>
      <c r="K10" s="215"/>
      <c r="M10" s="216"/>
      <c r="R10" s="217"/>
      <c r="S10" s="217"/>
      <c r="AA10" s="218"/>
      <c r="AB10" s="221"/>
      <c r="AD10" s="221"/>
    </row>
    <row r="11" spans="1:30" ht="18.75" x14ac:dyDescent="0.3">
      <c r="A11" s="211">
        <v>3</v>
      </c>
      <c r="B11" s="71">
        <v>2101311017</v>
      </c>
      <c r="C11" s="72" t="s">
        <v>1063</v>
      </c>
      <c r="D11" s="73" t="s">
        <v>5</v>
      </c>
      <c r="E11" s="213"/>
      <c r="G11" s="214">
        <v>3</v>
      </c>
      <c r="H11" s="75">
        <v>2101311040</v>
      </c>
      <c r="I11" s="76" t="s">
        <v>1086</v>
      </c>
      <c r="J11" s="77" t="s">
        <v>5</v>
      </c>
      <c r="K11" s="215"/>
      <c r="M11" s="216"/>
      <c r="R11" s="217"/>
      <c r="S11" s="217"/>
      <c r="AA11" s="218"/>
      <c r="AB11" s="221"/>
      <c r="AD11" s="221"/>
    </row>
    <row r="12" spans="1:30" ht="18.75" x14ac:dyDescent="0.3">
      <c r="A12" s="211">
        <v>4</v>
      </c>
      <c r="B12" s="71">
        <v>2101311007</v>
      </c>
      <c r="C12" s="72" t="s">
        <v>1064</v>
      </c>
      <c r="D12" s="73" t="s">
        <v>6</v>
      </c>
      <c r="E12" s="213"/>
      <c r="G12" s="214">
        <v>4</v>
      </c>
      <c r="H12" s="75">
        <v>2101311032</v>
      </c>
      <c r="I12" s="76" t="s">
        <v>1087</v>
      </c>
      <c r="J12" s="77" t="s">
        <v>6</v>
      </c>
      <c r="K12" s="215"/>
      <c r="M12" s="216"/>
      <c r="R12" s="217"/>
      <c r="S12" s="217"/>
      <c r="AA12" s="218"/>
      <c r="AB12" s="219"/>
      <c r="AC12" s="220"/>
      <c r="AD12" s="221"/>
    </row>
    <row r="13" spans="1:30" ht="18.75" x14ac:dyDescent="0.3">
      <c r="A13" s="211">
        <v>5</v>
      </c>
      <c r="B13" s="71">
        <v>2101311016</v>
      </c>
      <c r="C13" s="72" t="s">
        <v>1066</v>
      </c>
      <c r="D13" s="73" t="s">
        <v>5</v>
      </c>
      <c r="E13" s="213"/>
      <c r="G13" s="214">
        <v>5</v>
      </c>
      <c r="H13" s="75">
        <v>2101311048</v>
      </c>
      <c r="I13" s="76" t="s">
        <v>1088</v>
      </c>
      <c r="J13" s="77" t="s">
        <v>5</v>
      </c>
      <c r="K13" s="215"/>
      <c r="M13" s="216"/>
      <c r="R13" s="217"/>
      <c r="S13" s="217"/>
      <c r="AA13" s="218"/>
      <c r="AB13" s="222"/>
      <c r="AC13" s="223"/>
      <c r="AD13" s="221"/>
    </row>
    <row r="14" spans="1:30" ht="18.75" x14ac:dyDescent="0.3">
      <c r="A14" s="211">
        <v>6</v>
      </c>
      <c r="B14" s="71">
        <v>2101311004</v>
      </c>
      <c r="C14" s="72" t="s">
        <v>1067</v>
      </c>
      <c r="D14" s="73" t="s">
        <v>6</v>
      </c>
      <c r="E14" s="213"/>
      <c r="G14" s="214">
        <v>6</v>
      </c>
      <c r="H14" s="75">
        <v>2101311045</v>
      </c>
      <c r="I14" s="76" t="s">
        <v>1089</v>
      </c>
      <c r="J14" s="77" t="s">
        <v>5</v>
      </c>
      <c r="K14" s="215"/>
      <c r="M14" s="216"/>
      <c r="R14" s="217"/>
      <c r="S14" s="217"/>
      <c r="AA14" s="218"/>
      <c r="AB14" s="219"/>
      <c r="AC14" s="220"/>
      <c r="AD14" s="221"/>
    </row>
    <row r="15" spans="1:30" ht="18.75" x14ac:dyDescent="0.3">
      <c r="A15" s="211">
        <v>7</v>
      </c>
      <c r="B15" s="71">
        <v>2101311018</v>
      </c>
      <c r="C15" s="72" t="s">
        <v>1068</v>
      </c>
      <c r="D15" s="73" t="s">
        <v>6</v>
      </c>
      <c r="E15" s="213"/>
      <c r="G15" s="214">
        <v>7</v>
      </c>
      <c r="H15" s="75">
        <v>2101311019</v>
      </c>
      <c r="I15" s="76" t="s">
        <v>1090</v>
      </c>
      <c r="J15" s="77" t="s">
        <v>6</v>
      </c>
      <c r="K15" s="215"/>
      <c r="M15" s="216"/>
      <c r="R15" s="224"/>
      <c r="S15" s="224"/>
      <c r="AA15" s="218"/>
      <c r="AB15" s="221"/>
      <c r="AD15" s="221"/>
    </row>
    <row r="16" spans="1:30" ht="18.75" x14ac:dyDescent="0.3">
      <c r="A16" s="211">
        <v>8</v>
      </c>
      <c r="B16" s="71">
        <v>2101311025</v>
      </c>
      <c r="C16" s="72" t="s">
        <v>1069</v>
      </c>
      <c r="D16" s="73" t="s">
        <v>5</v>
      </c>
      <c r="E16" s="213"/>
      <c r="G16" s="214">
        <v>8</v>
      </c>
      <c r="H16" s="75">
        <v>2101311049</v>
      </c>
      <c r="I16" s="76" t="s">
        <v>1091</v>
      </c>
      <c r="J16" s="77" t="s">
        <v>5</v>
      </c>
      <c r="K16" s="215"/>
      <c r="M16" s="216"/>
      <c r="R16" s="217"/>
      <c r="S16" s="217"/>
      <c r="AA16" s="218"/>
      <c r="AB16" s="219"/>
      <c r="AC16" s="220"/>
      <c r="AD16" s="221"/>
    </row>
    <row r="17" spans="1:30" ht="18.75" x14ac:dyDescent="0.3">
      <c r="A17" s="211">
        <v>9</v>
      </c>
      <c r="B17" s="71">
        <v>2101311033</v>
      </c>
      <c r="C17" s="72" t="s">
        <v>1070</v>
      </c>
      <c r="D17" s="73" t="s">
        <v>6</v>
      </c>
      <c r="E17" s="213"/>
      <c r="G17" s="214">
        <v>9</v>
      </c>
      <c r="H17" s="75">
        <v>2101311043</v>
      </c>
      <c r="I17" s="76" t="s">
        <v>1092</v>
      </c>
      <c r="J17" s="77" t="s">
        <v>6</v>
      </c>
      <c r="K17" s="215"/>
      <c r="M17" s="216"/>
      <c r="R17" s="217"/>
      <c r="S17" s="217"/>
      <c r="AA17" s="218"/>
      <c r="AB17" s="219"/>
      <c r="AC17" s="220"/>
      <c r="AD17" s="221"/>
    </row>
    <row r="18" spans="1:30" ht="18.75" x14ac:dyDescent="0.3">
      <c r="A18" s="211">
        <v>10</v>
      </c>
      <c r="B18" s="71">
        <v>2101311003</v>
      </c>
      <c r="C18" s="72" t="s">
        <v>1071</v>
      </c>
      <c r="D18" s="73" t="s">
        <v>6</v>
      </c>
      <c r="E18" s="213"/>
      <c r="G18" s="214">
        <v>10</v>
      </c>
      <c r="H18" s="75">
        <v>2101311023</v>
      </c>
      <c r="I18" s="76" t="s">
        <v>1093</v>
      </c>
      <c r="J18" s="77" t="s">
        <v>6</v>
      </c>
      <c r="K18" s="215"/>
      <c r="M18" s="216"/>
      <c r="R18" s="217"/>
      <c r="S18" s="217"/>
      <c r="AA18" s="218"/>
      <c r="AB18" s="221"/>
      <c r="AD18" s="221"/>
    </row>
    <row r="19" spans="1:30" ht="18.75" x14ac:dyDescent="0.3">
      <c r="A19" s="211">
        <v>11</v>
      </c>
      <c r="B19" s="71">
        <v>2101311034</v>
      </c>
      <c r="C19" s="72" t="s">
        <v>1072</v>
      </c>
      <c r="D19" s="73" t="s">
        <v>6</v>
      </c>
      <c r="E19" s="213"/>
      <c r="G19" s="214">
        <v>11</v>
      </c>
      <c r="H19" s="75">
        <v>2101311011</v>
      </c>
      <c r="I19" s="76" t="s">
        <v>1094</v>
      </c>
      <c r="J19" s="77" t="s">
        <v>6</v>
      </c>
      <c r="K19" s="215"/>
      <c r="M19" s="216"/>
      <c r="R19" s="217"/>
      <c r="S19" s="217"/>
      <c r="AA19" s="218"/>
      <c r="AB19" s="221"/>
      <c r="AD19" s="221"/>
    </row>
    <row r="20" spans="1:30" ht="18.75" x14ac:dyDescent="0.3">
      <c r="A20" s="211">
        <v>12</v>
      </c>
      <c r="B20" s="71">
        <v>2101311044</v>
      </c>
      <c r="C20" s="72" t="s">
        <v>1073</v>
      </c>
      <c r="D20" s="73" t="s">
        <v>5</v>
      </c>
      <c r="E20" s="213"/>
      <c r="G20" s="214">
        <v>12</v>
      </c>
      <c r="H20" s="75">
        <v>2101311041</v>
      </c>
      <c r="I20" s="76" t="s">
        <v>1095</v>
      </c>
      <c r="J20" s="77" t="s">
        <v>5</v>
      </c>
      <c r="K20" s="215"/>
      <c r="M20" s="216"/>
      <c r="R20" s="217"/>
      <c r="S20" s="217"/>
      <c r="AA20" s="218"/>
      <c r="AB20" s="221"/>
      <c r="AD20" s="221"/>
    </row>
    <row r="21" spans="1:30" ht="18.75" x14ac:dyDescent="0.3">
      <c r="A21" s="211">
        <v>13</v>
      </c>
      <c r="B21" s="71">
        <v>2101311028</v>
      </c>
      <c r="C21" s="72" t="s">
        <v>1076</v>
      </c>
      <c r="D21" s="73" t="s">
        <v>5</v>
      </c>
      <c r="E21" s="213"/>
      <c r="G21" s="214">
        <v>13</v>
      </c>
      <c r="H21" s="75">
        <v>2101311009</v>
      </c>
      <c r="I21" s="76" t="s">
        <v>1096</v>
      </c>
      <c r="J21" s="77" t="s">
        <v>6</v>
      </c>
      <c r="K21" s="215"/>
      <c r="M21" s="216"/>
      <c r="R21" s="217"/>
      <c r="S21" s="217"/>
      <c r="AA21" s="218"/>
      <c r="AB21" s="221"/>
      <c r="AD21" s="221"/>
    </row>
    <row r="22" spans="1:30" ht="18.75" x14ac:dyDescent="0.3">
      <c r="A22" s="211">
        <v>14</v>
      </c>
      <c r="B22" s="71">
        <v>2101311015</v>
      </c>
      <c r="C22" s="72" t="s">
        <v>1077</v>
      </c>
      <c r="D22" s="73" t="s">
        <v>5</v>
      </c>
      <c r="E22" s="213"/>
      <c r="G22" s="214">
        <v>14</v>
      </c>
      <c r="H22" s="75">
        <v>2101311038</v>
      </c>
      <c r="I22" s="76" t="s">
        <v>1097</v>
      </c>
      <c r="J22" s="77" t="s">
        <v>5</v>
      </c>
      <c r="K22" s="215"/>
      <c r="M22" s="216"/>
      <c r="R22" s="217"/>
      <c r="S22" s="217"/>
      <c r="AA22" s="218"/>
      <c r="AB22" s="221"/>
      <c r="AD22" s="221"/>
    </row>
    <row r="23" spans="1:30" ht="18.75" x14ac:dyDescent="0.3">
      <c r="A23" s="211">
        <v>15</v>
      </c>
      <c r="B23" s="71">
        <v>2101311021</v>
      </c>
      <c r="C23" s="72" t="s">
        <v>1078</v>
      </c>
      <c r="D23" s="73" t="s">
        <v>5</v>
      </c>
      <c r="E23" s="213"/>
      <c r="G23" s="214">
        <v>15</v>
      </c>
      <c r="H23" s="75">
        <v>2101311008</v>
      </c>
      <c r="I23" s="76" t="s">
        <v>1098</v>
      </c>
      <c r="J23" s="77" t="s">
        <v>6</v>
      </c>
      <c r="K23" s="215"/>
      <c r="M23" s="216"/>
      <c r="R23" s="217"/>
      <c r="S23" s="217"/>
      <c r="AA23" s="218"/>
      <c r="AB23" s="221"/>
      <c r="AD23" s="221"/>
    </row>
    <row r="24" spans="1:30" ht="18.75" x14ac:dyDescent="0.3">
      <c r="A24" s="211">
        <v>16</v>
      </c>
      <c r="B24" s="71">
        <v>2101311002</v>
      </c>
      <c r="C24" s="72" t="s">
        <v>1079</v>
      </c>
      <c r="D24" s="73" t="s">
        <v>6</v>
      </c>
      <c r="E24" s="213"/>
      <c r="G24" s="214">
        <v>16</v>
      </c>
      <c r="H24" s="75">
        <v>2101311030</v>
      </c>
      <c r="I24" s="76" t="s">
        <v>1099</v>
      </c>
      <c r="J24" s="77" t="s">
        <v>5</v>
      </c>
      <c r="K24" s="215"/>
      <c r="M24" s="216"/>
      <c r="R24" s="217"/>
      <c r="S24" s="217"/>
      <c r="AA24" s="218"/>
      <c r="AB24" s="221"/>
      <c r="AD24" s="221"/>
    </row>
    <row r="25" spans="1:30" ht="18.75" x14ac:dyDescent="0.3">
      <c r="A25" s="211">
        <v>17</v>
      </c>
      <c r="B25" s="71">
        <v>2101311024</v>
      </c>
      <c r="C25" s="72" t="s">
        <v>1080</v>
      </c>
      <c r="D25" s="73" t="s">
        <v>5</v>
      </c>
      <c r="E25" s="225"/>
      <c r="G25" s="226">
        <v>17</v>
      </c>
      <c r="H25" s="75">
        <v>2101311037</v>
      </c>
      <c r="I25" s="76" t="s">
        <v>1100</v>
      </c>
      <c r="J25" s="77" t="s">
        <v>6</v>
      </c>
      <c r="K25" s="215"/>
      <c r="M25" s="216"/>
      <c r="R25" s="217"/>
      <c r="S25" s="217"/>
      <c r="AA25" s="218"/>
      <c r="AB25" s="222"/>
      <c r="AC25" s="223"/>
      <c r="AD25" s="221"/>
    </row>
    <row r="26" spans="1:30" ht="18.75" x14ac:dyDescent="0.3">
      <c r="A26" s="211">
        <v>18</v>
      </c>
      <c r="B26" s="71">
        <v>2101311027</v>
      </c>
      <c r="C26" s="72" t="s">
        <v>1081</v>
      </c>
      <c r="D26" s="73" t="s">
        <v>6</v>
      </c>
      <c r="E26" s="215"/>
      <c r="G26" s="226">
        <v>18</v>
      </c>
      <c r="H26" s="75">
        <v>2101311014</v>
      </c>
      <c r="I26" s="76" t="s">
        <v>1101</v>
      </c>
      <c r="J26" s="77" t="s">
        <v>6</v>
      </c>
      <c r="K26" s="215"/>
      <c r="M26" s="216"/>
      <c r="R26" s="217"/>
      <c r="S26" s="217"/>
      <c r="AA26" s="218"/>
      <c r="AB26" s="221"/>
      <c r="AD26" s="221"/>
    </row>
    <row r="27" spans="1:30" ht="18.75" x14ac:dyDescent="0.3">
      <c r="A27" s="211">
        <v>19</v>
      </c>
      <c r="B27" s="71">
        <v>2101311006</v>
      </c>
      <c r="C27" s="72" t="s">
        <v>1082</v>
      </c>
      <c r="D27" s="74" t="s">
        <v>6</v>
      </c>
      <c r="E27" s="225"/>
      <c r="G27" s="226">
        <v>19</v>
      </c>
      <c r="H27" s="75">
        <v>2101311010</v>
      </c>
      <c r="I27" s="76" t="s">
        <v>1103</v>
      </c>
      <c r="J27" s="77" t="s">
        <v>6</v>
      </c>
      <c r="K27" s="215"/>
      <c r="M27" s="216"/>
      <c r="R27" s="217"/>
      <c r="S27" s="217"/>
      <c r="AA27" s="218"/>
      <c r="AB27" s="221"/>
      <c r="AD27" s="221"/>
    </row>
    <row r="28" spans="1:30" ht="18.75" x14ac:dyDescent="0.3">
      <c r="A28" s="211">
        <v>20</v>
      </c>
      <c r="B28" s="71">
        <v>2101311031</v>
      </c>
      <c r="C28" s="72" t="s">
        <v>1083</v>
      </c>
      <c r="D28" s="73" t="s">
        <v>6</v>
      </c>
      <c r="E28" s="213"/>
      <c r="G28" s="226">
        <v>20</v>
      </c>
      <c r="H28" s="75">
        <v>2101311035</v>
      </c>
      <c r="I28" s="76" t="s">
        <v>1104</v>
      </c>
      <c r="J28" s="77" t="s">
        <v>5</v>
      </c>
      <c r="K28" s="215"/>
      <c r="M28" s="216"/>
      <c r="R28" s="217"/>
      <c r="S28" s="217"/>
      <c r="AA28" s="218"/>
      <c r="AB28" s="219"/>
      <c r="AC28" s="220"/>
      <c r="AD28" s="221"/>
    </row>
    <row r="29" spans="1:30" ht="18.75" x14ac:dyDescent="0.3">
      <c r="A29" s="211">
        <v>21</v>
      </c>
      <c r="B29" s="71">
        <v>2101311005</v>
      </c>
      <c r="C29" s="82" t="s">
        <v>1319</v>
      </c>
      <c r="D29" s="73" t="s">
        <v>5</v>
      </c>
      <c r="E29" s="213"/>
      <c r="G29" s="214">
        <v>21</v>
      </c>
      <c r="H29" s="78">
        <v>2101311047</v>
      </c>
      <c r="I29" s="79" t="s">
        <v>1105</v>
      </c>
      <c r="J29" s="80" t="s">
        <v>5</v>
      </c>
      <c r="K29" s="215"/>
      <c r="M29" s="216"/>
      <c r="R29" s="217"/>
      <c r="S29" s="217"/>
      <c r="AA29" s="218"/>
      <c r="AB29" s="221"/>
      <c r="AD29" s="221"/>
    </row>
    <row r="30" spans="1:30" ht="18.75" x14ac:dyDescent="0.3">
      <c r="A30" s="211">
        <v>22</v>
      </c>
      <c r="B30" s="185">
        <v>2101311036</v>
      </c>
      <c r="C30" s="186" t="s">
        <v>1320</v>
      </c>
      <c r="D30" s="187" t="s">
        <v>6</v>
      </c>
      <c r="E30" s="213"/>
      <c r="G30" s="226">
        <v>22</v>
      </c>
      <c r="H30" s="78">
        <v>2101311029</v>
      </c>
      <c r="I30" s="79" t="s">
        <v>1106</v>
      </c>
      <c r="J30" s="80" t="s">
        <v>5</v>
      </c>
      <c r="K30" s="231"/>
      <c r="L30" s="231"/>
      <c r="M30" s="216"/>
      <c r="R30" s="217"/>
      <c r="S30" s="217"/>
      <c r="AA30" s="218"/>
      <c r="AB30" s="219"/>
      <c r="AC30" s="220"/>
      <c r="AD30" s="221"/>
    </row>
    <row r="31" spans="1:30" ht="18.75" x14ac:dyDescent="0.3">
      <c r="A31" s="211">
        <v>23</v>
      </c>
      <c r="B31" s="71"/>
      <c r="C31" s="72"/>
      <c r="D31" s="187"/>
      <c r="E31" s="213"/>
      <c r="G31" s="226">
        <v>23</v>
      </c>
      <c r="H31" s="78">
        <v>2101311042</v>
      </c>
      <c r="I31" s="79" t="s">
        <v>1107</v>
      </c>
      <c r="J31" s="81" t="s">
        <v>5</v>
      </c>
      <c r="K31" s="231"/>
      <c r="L31" s="231"/>
      <c r="M31" s="216"/>
      <c r="R31" s="217"/>
      <c r="S31" s="217"/>
      <c r="AA31" s="218"/>
      <c r="AB31" s="221"/>
      <c r="AD31" s="221"/>
    </row>
    <row r="32" spans="1:30" ht="18.75" x14ac:dyDescent="0.3">
      <c r="A32" s="211">
        <v>24</v>
      </c>
      <c r="B32" s="71"/>
      <c r="C32" s="72"/>
      <c r="D32" s="73"/>
      <c r="E32" s="213"/>
      <c r="G32" s="226">
        <v>24</v>
      </c>
      <c r="H32" s="75"/>
      <c r="I32" s="76"/>
      <c r="J32" s="77"/>
      <c r="K32" s="217"/>
      <c r="L32" s="217"/>
      <c r="M32" s="216"/>
      <c r="R32" s="217"/>
      <c r="S32" s="217"/>
      <c r="AA32" s="218"/>
      <c r="AB32" s="221"/>
      <c r="AD32" s="221"/>
    </row>
    <row r="33" spans="1:30" ht="19.5" thickBot="1" x14ac:dyDescent="0.35">
      <c r="A33" s="233">
        <v>25</v>
      </c>
      <c r="B33" s="71"/>
      <c r="C33" s="72"/>
      <c r="D33" s="73"/>
      <c r="E33" s="213"/>
      <c r="F33" s="213"/>
      <c r="G33" s="226"/>
      <c r="H33" s="78"/>
      <c r="I33" s="79"/>
      <c r="J33" s="81"/>
      <c r="K33" s="234"/>
      <c r="L33" s="234"/>
      <c r="M33" s="216"/>
      <c r="R33" s="235"/>
      <c r="S33" s="235"/>
      <c r="AA33" s="218"/>
      <c r="AB33" s="221"/>
      <c r="AD33" s="221"/>
    </row>
    <row r="34" spans="1:30" ht="15" customHeight="1" x14ac:dyDescent="0.25">
      <c r="A34" s="216"/>
      <c r="E34" s="216"/>
      <c r="F34" s="216"/>
      <c r="G34" s="216"/>
      <c r="H34" s="216"/>
      <c r="I34" s="216"/>
      <c r="J34" s="216"/>
      <c r="K34" s="216"/>
      <c r="L34" s="216"/>
      <c r="M34" s="216"/>
      <c r="R34" s="236"/>
      <c r="S34" s="236"/>
      <c r="AA34" s="218"/>
      <c r="AB34" s="219"/>
      <c r="AC34" s="220"/>
      <c r="AD34" s="221"/>
    </row>
    <row r="35" spans="1:30" ht="18" x14ac:dyDescent="0.25">
      <c r="A35" s="216"/>
      <c r="B35" s="237"/>
      <c r="C35" s="238" t="s">
        <v>8</v>
      </c>
      <c r="D35" s="216">
        <f>COUNTIF(D9:D30,"L")</f>
        <v>11</v>
      </c>
      <c r="E35" s="216"/>
      <c r="F35" s="216"/>
      <c r="G35" s="216"/>
      <c r="H35" s="216"/>
      <c r="I35" s="239" t="s">
        <v>8</v>
      </c>
      <c r="J35" s="216">
        <f>COUNTIF(J9:J31,"L")</f>
        <v>13</v>
      </c>
      <c r="K35" s="216"/>
      <c r="L35" s="216"/>
      <c r="M35" s="216"/>
      <c r="R35" s="236"/>
      <c r="S35" s="236"/>
      <c r="AA35" s="218"/>
      <c r="AB35" s="222"/>
      <c r="AC35" s="223"/>
      <c r="AD35" s="221"/>
    </row>
    <row r="36" spans="1:30" ht="18.75" thickBot="1" x14ac:dyDescent="0.3">
      <c r="A36" s="216"/>
      <c r="B36" s="237"/>
      <c r="C36" s="238" t="s">
        <v>13</v>
      </c>
      <c r="D36" s="216">
        <f>COUNTIF(D9:D30,"P")</f>
        <v>11</v>
      </c>
      <c r="E36" s="216"/>
      <c r="F36" s="216"/>
      <c r="G36" s="216"/>
      <c r="H36" s="216"/>
      <c r="I36" s="238" t="s">
        <v>13</v>
      </c>
      <c r="J36" s="216">
        <f>COUNTIF(J9:J31,"P")</f>
        <v>10</v>
      </c>
      <c r="K36" s="216"/>
      <c r="L36" s="216"/>
      <c r="M36" s="216"/>
      <c r="R36" s="236"/>
      <c r="S36" s="236"/>
      <c r="AA36" s="218"/>
      <c r="AB36" s="221"/>
      <c r="AD36" s="221"/>
    </row>
    <row r="37" spans="1:30" ht="18" x14ac:dyDescent="0.25">
      <c r="A37" s="216"/>
      <c r="B37" s="237"/>
      <c r="C37" s="238"/>
      <c r="D37" s="240">
        <f>SUM(D35:D36)</f>
        <v>22</v>
      </c>
      <c r="E37" s="216"/>
      <c r="F37" s="216"/>
      <c r="G37" s="216"/>
      <c r="H37" s="216"/>
      <c r="I37" s="239"/>
      <c r="J37" s="240">
        <f>SUM(J35:J36)</f>
        <v>23</v>
      </c>
      <c r="K37" s="241"/>
      <c r="L37" s="241"/>
      <c r="M37" s="216"/>
      <c r="R37" s="236"/>
      <c r="S37" s="236"/>
      <c r="AA37" s="218"/>
      <c r="AB37" s="219"/>
      <c r="AC37" s="220"/>
      <c r="AD37" s="221"/>
    </row>
    <row r="38" spans="1:30" ht="18" x14ac:dyDescent="0.25">
      <c r="A38" s="216" t="s">
        <v>205</v>
      </c>
      <c r="B38" s="237"/>
      <c r="C38" s="242" t="str">
        <f>'Pembimbing Akademik'!$C$5</f>
        <v>Lilis Tiyani, S.T., M.Eng.</v>
      </c>
      <c r="D38" s="216"/>
      <c r="E38" s="216"/>
      <c r="F38" s="216"/>
      <c r="G38" s="216" t="s">
        <v>14</v>
      </c>
      <c r="H38" s="216"/>
      <c r="I38" s="216" t="str">
        <f>'Pembimbing Akademik'!$C$6</f>
        <v>Eka Sasmita Mulya, S.T., M.Si.</v>
      </c>
      <c r="J38" s="216"/>
      <c r="K38" s="216"/>
      <c r="L38" s="216"/>
      <c r="M38" s="216"/>
      <c r="R38" s="236"/>
      <c r="S38" s="236"/>
      <c r="AA38" s="218"/>
      <c r="AB38" s="221"/>
      <c r="AD38" s="221"/>
    </row>
    <row r="39" spans="1:30" x14ac:dyDescent="0.2">
      <c r="B39" s="243"/>
      <c r="C39" s="244"/>
      <c r="N39" s="236"/>
      <c r="O39" s="236"/>
      <c r="P39" s="236"/>
      <c r="Q39" s="236"/>
      <c r="R39" s="236"/>
      <c r="S39" s="236"/>
      <c r="AA39" s="218"/>
      <c r="AB39" s="222"/>
      <c r="AC39" s="223"/>
      <c r="AD39" s="221"/>
    </row>
    <row r="40" spans="1:30" x14ac:dyDescent="0.2">
      <c r="B40" s="243"/>
      <c r="C40" s="244"/>
      <c r="P40" s="245"/>
      <c r="AA40" s="218"/>
      <c r="AB40" s="219"/>
      <c r="AC40" s="220"/>
      <c r="AD40" s="221"/>
    </row>
    <row r="41" spans="1:30" ht="18" x14ac:dyDescent="0.25">
      <c r="A41" s="188" t="s">
        <v>103</v>
      </c>
      <c r="B41" s="189"/>
      <c r="C41" s="190"/>
      <c r="D41" s="189"/>
      <c r="E41" s="189"/>
      <c r="F41" s="189"/>
      <c r="G41" s="189"/>
      <c r="H41" s="189"/>
      <c r="I41" s="189"/>
      <c r="AA41" s="218"/>
      <c r="AB41" s="219"/>
      <c r="AC41" s="220"/>
      <c r="AD41" s="221"/>
    </row>
    <row r="42" spans="1:30" ht="18" x14ac:dyDescent="0.2">
      <c r="A42" s="1042" t="str">
        <f>CONCATENATE('Pembimbing Akademik'!$B$26," ",'Pembimbing Akademik'!$D$26," ",,"-",," ","SEMESTER"," ",'Pembimbing Akademik'!$E$25," ",'Pembimbing Akademik'!$F$25)</f>
        <v>MAHASISWA TINGKAT 2 (DUA) TAHUN MASUK 2020 - SEMESTER GENAP 2021 / 2022</v>
      </c>
      <c r="B42" s="1042"/>
      <c r="C42" s="1042"/>
      <c r="D42" s="1042"/>
      <c r="E42" s="1042"/>
      <c r="F42" s="1042"/>
      <c r="G42" s="1042"/>
      <c r="H42" s="1042"/>
      <c r="I42" s="1042"/>
      <c r="J42" s="1042"/>
      <c r="AA42" s="218"/>
      <c r="AB42" s="221"/>
      <c r="AD42" s="221"/>
    </row>
    <row r="43" spans="1:30" ht="18" x14ac:dyDescent="0.25">
      <c r="A43" s="188" t="s">
        <v>9</v>
      </c>
      <c r="B43" s="189"/>
      <c r="C43" s="190"/>
      <c r="D43" s="189"/>
      <c r="E43" s="189"/>
      <c r="F43" s="189"/>
      <c r="G43" s="189"/>
      <c r="H43" s="189"/>
      <c r="I43" s="189"/>
      <c r="AA43" s="218"/>
      <c r="AB43" s="221"/>
      <c r="AD43" s="221"/>
    </row>
    <row r="44" spans="1:30" x14ac:dyDescent="0.2">
      <c r="AA44" s="218"/>
      <c r="AB44" s="219"/>
      <c r="AC44" s="220"/>
      <c r="AD44" s="221"/>
    </row>
    <row r="45" spans="1:30" ht="16.5" thickBot="1" x14ac:dyDescent="0.3">
      <c r="A45" s="194" t="str">
        <f>CONCATENATE("KELAS/ SEMESTER : II  KONSTRUKSI GEDUNG 2/ ",'Pembimbing Akademik'!D34)</f>
        <v>KELAS/ SEMESTER : II  KONSTRUKSI GEDUNG 2/ 4</v>
      </c>
      <c r="B45" s="194"/>
      <c r="C45" s="195"/>
      <c r="D45" s="194"/>
      <c r="E45" s="194"/>
      <c r="F45" s="194"/>
      <c r="G45" s="194" t="str">
        <f>CONCATENATE("KELAS/ SEMESTER : II  KONSTRUKSI GEDUNG 2/ ",'Pembimbing Akademik'!D34)</f>
        <v>KELAS/ SEMESTER : II  KONSTRUKSI GEDUNG 2/ 4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AA45" s="218"/>
      <c r="AB45" s="221"/>
      <c r="AD45" s="221"/>
    </row>
    <row r="46" spans="1:30" ht="16.5" thickBot="1" x14ac:dyDescent="0.3">
      <c r="A46" s="197" t="s">
        <v>10</v>
      </c>
      <c r="B46" s="198" t="s">
        <v>2</v>
      </c>
      <c r="C46" s="198" t="s">
        <v>3</v>
      </c>
      <c r="D46" s="199" t="s">
        <v>11</v>
      </c>
      <c r="E46" s="200"/>
      <c r="F46" s="200"/>
      <c r="G46" s="197" t="s">
        <v>10</v>
      </c>
      <c r="H46" s="198" t="s">
        <v>2</v>
      </c>
      <c r="I46" s="198" t="s">
        <v>3</v>
      </c>
      <c r="J46" s="199" t="s">
        <v>11</v>
      </c>
      <c r="K46" s="201"/>
      <c r="L46" s="201"/>
      <c r="M46" s="200"/>
      <c r="N46" s="246"/>
      <c r="O46" s="246"/>
      <c r="P46" s="246"/>
      <c r="Q46" s="246"/>
      <c r="R46" s="246"/>
      <c r="S46" s="246"/>
      <c r="T46" s="194"/>
      <c r="U46" s="208"/>
      <c r="V46" s="208"/>
      <c r="W46" s="208"/>
      <c r="X46" s="208"/>
      <c r="AA46" s="218"/>
      <c r="AB46" s="221"/>
      <c r="AD46" s="221"/>
    </row>
    <row r="47" spans="1:30" ht="15.75" x14ac:dyDescent="0.25">
      <c r="A47" s="247"/>
      <c r="B47" s="248"/>
      <c r="C47" s="248"/>
      <c r="D47" s="249"/>
      <c r="E47" s="250"/>
      <c r="F47" s="194"/>
      <c r="G47" s="247"/>
      <c r="H47" s="248"/>
      <c r="I47" s="248"/>
      <c r="J47" s="249"/>
      <c r="K47" s="208"/>
      <c r="L47" s="208"/>
      <c r="M47" s="194"/>
      <c r="N47" s="251"/>
      <c r="O47" s="251"/>
      <c r="P47" s="251"/>
      <c r="Q47" s="251"/>
      <c r="R47" s="251"/>
      <c r="S47" s="251"/>
      <c r="U47" s="252"/>
      <c r="V47" s="252"/>
      <c r="W47" s="245"/>
      <c r="X47" s="252"/>
      <c r="AA47" s="218"/>
      <c r="AB47" s="221"/>
      <c r="AD47" s="221"/>
    </row>
    <row r="48" spans="1:30" ht="18.75" x14ac:dyDescent="0.3">
      <c r="A48" s="211">
        <v>1</v>
      </c>
      <c r="B48" s="78">
        <v>2001311035</v>
      </c>
      <c r="C48" s="79" t="s">
        <v>772</v>
      </c>
      <c r="D48" s="80" t="s">
        <v>5</v>
      </c>
      <c r="E48" s="250"/>
      <c r="G48" s="214">
        <v>1</v>
      </c>
      <c r="H48" s="87">
        <v>1901311004</v>
      </c>
      <c r="I48" s="88" t="s">
        <v>604</v>
      </c>
      <c r="J48" s="86" t="s">
        <v>5</v>
      </c>
      <c r="K48" s="256"/>
      <c r="L48" s="236"/>
      <c r="N48" s="257"/>
      <c r="O48" s="258"/>
      <c r="P48" s="259"/>
      <c r="Q48" s="224"/>
      <c r="R48" s="224"/>
      <c r="S48" s="224"/>
      <c r="U48" s="243"/>
      <c r="V48" s="260"/>
      <c r="W48" s="261"/>
      <c r="X48" s="260"/>
      <c r="AA48" s="218"/>
      <c r="AB48" s="222"/>
      <c r="AC48" s="223"/>
      <c r="AD48" s="221"/>
    </row>
    <row r="49" spans="1:30" ht="18.75" x14ac:dyDescent="0.3">
      <c r="A49" s="211">
        <v>2</v>
      </c>
      <c r="B49" s="78">
        <v>2001311025</v>
      </c>
      <c r="C49" s="79" t="s">
        <v>773</v>
      </c>
      <c r="D49" s="80" t="s">
        <v>6</v>
      </c>
      <c r="E49" s="250"/>
      <c r="G49" s="214">
        <v>2</v>
      </c>
      <c r="H49" s="71">
        <v>2001311032</v>
      </c>
      <c r="I49" s="82" t="s">
        <v>796</v>
      </c>
      <c r="J49" s="73" t="s">
        <v>5</v>
      </c>
      <c r="K49" s="256"/>
      <c r="L49" s="236"/>
      <c r="N49" s="257"/>
      <c r="O49" s="262"/>
      <c r="P49" s="263"/>
      <c r="Q49" s="224"/>
      <c r="R49" s="224"/>
      <c r="S49" s="224"/>
      <c r="U49" s="243"/>
      <c r="V49" s="260"/>
      <c r="W49" s="261"/>
      <c r="X49" s="260"/>
      <c r="AA49" s="218"/>
      <c r="AB49" s="221"/>
      <c r="AD49" s="221"/>
    </row>
    <row r="50" spans="1:30" ht="18.75" x14ac:dyDescent="0.3">
      <c r="A50" s="211">
        <v>3</v>
      </c>
      <c r="B50" s="78">
        <v>2001311009</v>
      </c>
      <c r="C50" s="79" t="s">
        <v>774</v>
      </c>
      <c r="D50" s="80" t="s">
        <v>6</v>
      </c>
      <c r="E50" s="250"/>
      <c r="G50" s="214">
        <v>3</v>
      </c>
      <c r="H50" s="71">
        <v>2001311048</v>
      </c>
      <c r="I50" s="82" t="s">
        <v>797</v>
      </c>
      <c r="J50" s="73" t="s">
        <v>6</v>
      </c>
      <c r="K50" s="256"/>
      <c r="L50" s="236"/>
      <c r="N50" s="257"/>
      <c r="O50" s="262"/>
      <c r="P50" s="263"/>
      <c r="Q50" s="224"/>
      <c r="R50" s="224"/>
      <c r="S50" s="224"/>
      <c r="U50" s="243"/>
      <c r="V50" s="264"/>
      <c r="W50" s="265"/>
      <c r="X50" s="260"/>
      <c r="AA50" s="218"/>
      <c r="AB50" s="221"/>
      <c r="AD50" s="221"/>
    </row>
    <row r="51" spans="1:30" ht="18.75" x14ac:dyDescent="0.3">
      <c r="A51" s="211">
        <v>4</v>
      </c>
      <c r="B51" s="78">
        <v>2001311042</v>
      </c>
      <c r="C51" s="79" t="s">
        <v>775</v>
      </c>
      <c r="D51" s="80" t="s">
        <v>5</v>
      </c>
      <c r="E51" s="250"/>
      <c r="G51" s="214">
        <v>4</v>
      </c>
      <c r="H51" s="71">
        <v>2001311038</v>
      </c>
      <c r="I51" s="82" t="s">
        <v>798</v>
      </c>
      <c r="J51" s="73" t="s">
        <v>6</v>
      </c>
      <c r="K51" s="256"/>
      <c r="L51" s="236"/>
      <c r="N51" s="257"/>
      <c r="O51" s="262"/>
      <c r="P51" s="263"/>
      <c r="Q51" s="224"/>
      <c r="R51" s="224"/>
      <c r="S51" s="224"/>
      <c r="U51" s="243"/>
      <c r="V51" s="260"/>
      <c r="W51" s="261"/>
      <c r="X51" s="260"/>
      <c r="AA51" s="218"/>
      <c r="AB51" s="221"/>
      <c r="AD51" s="221"/>
    </row>
    <row r="52" spans="1:30" ht="18.75" x14ac:dyDescent="0.3">
      <c r="A52" s="211">
        <v>5</v>
      </c>
      <c r="B52" s="78">
        <v>2001311013</v>
      </c>
      <c r="C52" s="79" t="s">
        <v>776</v>
      </c>
      <c r="D52" s="80" t="s">
        <v>5</v>
      </c>
      <c r="E52" s="250"/>
      <c r="G52" s="214">
        <v>5</v>
      </c>
      <c r="H52" s="71">
        <v>2001311005</v>
      </c>
      <c r="I52" s="82" t="s">
        <v>799</v>
      </c>
      <c r="J52" s="73" t="s">
        <v>6</v>
      </c>
      <c r="K52" s="256"/>
      <c r="L52" s="236"/>
      <c r="M52" s="192"/>
      <c r="N52" s="257"/>
      <c r="O52" s="262"/>
      <c r="P52" s="263"/>
      <c r="Q52" s="224"/>
      <c r="R52" s="224"/>
      <c r="S52" s="224"/>
      <c r="U52" s="243"/>
      <c r="V52" s="264"/>
      <c r="W52" s="265"/>
      <c r="X52" s="260"/>
      <c r="AA52" s="218"/>
      <c r="AB52" s="221"/>
      <c r="AD52" s="221"/>
    </row>
    <row r="53" spans="1:30" ht="18.75" x14ac:dyDescent="0.3">
      <c r="A53" s="211">
        <v>6</v>
      </c>
      <c r="B53" s="71">
        <v>2001311015</v>
      </c>
      <c r="C53" s="82" t="s">
        <v>777</v>
      </c>
      <c r="D53" s="73" t="s">
        <v>5</v>
      </c>
      <c r="E53" s="250"/>
      <c r="G53" s="214">
        <v>6</v>
      </c>
      <c r="H53" s="71">
        <v>2001311014</v>
      </c>
      <c r="I53" s="82" t="s">
        <v>800</v>
      </c>
      <c r="J53" s="73" t="s">
        <v>5</v>
      </c>
      <c r="K53" s="256"/>
      <c r="L53" s="236"/>
      <c r="N53" s="257"/>
      <c r="O53" s="262"/>
      <c r="P53" s="263"/>
      <c r="Q53" s="224"/>
      <c r="R53" s="224"/>
      <c r="S53" s="224"/>
      <c r="U53" s="243"/>
      <c r="V53" s="264"/>
      <c r="W53" s="265"/>
      <c r="X53" s="260"/>
      <c r="AA53" s="218"/>
      <c r="AB53" s="221"/>
      <c r="AD53" s="221"/>
    </row>
    <row r="54" spans="1:30" ht="18.75" x14ac:dyDescent="0.3">
      <c r="A54" s="211">
        <v>7</v>
      </c>
      <c r="B54" s="78">
        <v>2001311037</v>
      </c>
      <c r="C54" s="79" t="s">
        <v>778</v>
      </c>
      <c r="D54" s="80" t="s">
        <v>6</v>
      </c>
      <c r="E54" s="250"/>
      <c r="G54" s="214">
        <v>7</v>
      </c>
      <c r="H54" s="71">
        <v>2001311047</v>
      </c>
      <c r="I54" s="82" t="s">
        <v>801</v>
      </c>
      <c r="J54" s="73" t="s">
        <v>5</v>
      </c>
      <c r="K54" s="256"/>
      <c r="L54" s="236"/>
      <c r="N54" s="257"/>
      <c r="O54" s="262"/>
      <c r="P54" s="263"/>
      <c r="Q54" s="224"/>
      <c r="R54" s="224"/>
      <c r="S54" s="224"/>
      <c r="U54" s="243"/>
      <c r="V54" s="260"/>
      <c r="W54" s="261"/>
      <c r="X54" s="260"/>
      <c r="AA54" s="218"/>
      <c r="AB54" s="219"/>
      <c r="AC54" s="220"/>
      <c r="AD54" s="221"/>
    </row>
    <row r="55" spans="1:30" ht="18.75" x14ac:dyDescent="0.3">
      <c r="A55" s="211">
        <v>8</v>
      </c>
      <c r="B55" s="78">
        <v>2001311029</v>
      </c>
      <c r="C55" s="79" t="s">
        <v>779</v>
      </c>
      <c r="D55" s="80" t="s">
        <v>6</v>
      </c>
      <c r="E55" s="250"/>
      <c r="G55" s="214">
        <v>8</v>
      </c>
      <c r="H55" s="71">
        <v>2001311007</v>
      </c>
      <c r="I55" s="82" t="s">
        <v>802</v>
      </c>
      <c r="J55" s="73" t="s">
        <v>6</v>
      </c>
      <c r="K55" s="256"/>
      <c r="L55" s="236"/>
      <c r="N55" s="257"/>
      <c r="O55" s="262"/>
      <c r="P55" s="263"/>
      <c r="Q55" s="224"/>
      <c r="R55" s="224"/>
      <c r="S55" s="224"/>
      <c r="U55" s="243"/>
      <c r="V55" s="264"/>
      <c r="W55" s="265"/>
      <c r="X55" s="260"/>
      <c r="AA55" s="218"/>
      <c r="AB55" s="221"/>
      <c r="AD55" s="221"/>
    </row>
    <row r="56" spans="1:30" ht="18.75" x14ac:dyDescent="0.3">
      <c r="A56" s="211">
        <v>9</v>
      </c>
      <c r="B56" s="78">
        <v>2001311041</v>
      </c>
      <c r="C56" s="79" t="s">
        <v>780</v>
      </c>
      <c r="D56" s="80" t="s">
        <v>6</v>
      </c>
      <c r="E56" s="250"/>
      <c r="G56" s="214">
        <v>9</v>
      </c>
      <c r="H56" s="71">
        <v>2001311027</v>
      </c>
      <c r="I56" s="82" t="s">
        <v>803</v>
      </c>
      <c r="J56" s="73" t="s">
        <v>6</v>
      </c>
      <c r="K56" s="256"/>
      <c r="L56" s="236"/>
      <c r="N56" s="257"/>
      <c r="O56" s="258"/>
      <c r="P56" s="259"/>
      <c r="Q56" s="224"/>
      <c r="R56" s="224"/>
      <c r="S56" s="224"/>
      <c r="U56" s="243"/>
      <c r="V56" s="260"/>
      <c r="W56" s="261"/>
      <c r="X56" s="260"/>
      <c r="AA56" s="218"/>
      <c r="AB56" s="221"/>
      <c r="AD56" s="221"/>
    </row>
    <row r="57" spans="1:30" ht="18.75" x14ac:dyDescent="0.3">
      <c r="A57" s="211">
        <v>10</v>
      </c>
      <c r="B57" s="78">
        <v>2001311044</v>
      </c>
      <c r="C57" s="79" t="s">
        <v>781</v>
      </c>
      <c r="D57" s="80" t="s">
        <v>5</v>
      </c>
      <c r="E57" s="250"/>
      <c r="G57" s="214">
        <v>10</v>
      </c>
      <c r="H57" s="71">
        <v>2001311051</v>
      </c>
      <c r="I57" s="82" t="s">
        <v>804</v>
      </c>
      <c r="J57" s="73" t="s">
        <v>6</v>
      </c>
      <c r="K57" s="256"/>
      <c r="L57" s="236"/>
      <c r="N57" s="257"/>
      <c r="O57" s="258"/>
      <c r="P57" s="259"/>
      <c r="Q57" s="224"/>
      <c r="R57" s="224"/>
      <c r="S57" s="224"/>
      <c r="U57" s="243"/>
      <c r="V57" s="264"/>
      <c r="W57" s="265"/>
      <c r="X57" s="260"/>
      <c r="AA57" s="218"/>
      <c r="AB57" s="219"/>
      <c r="AC57" s="220"/>
      <c r="AD57" s="221"/>
    </row>
    <row r="58" spans="1:30" ht="18.75" x14ac:dyDescent="0.3">
      <c r="A58" s="211">
        <v>11</v>
      </c>
      <c r="B58" s="78">
        <v>2001311004</v>
      </c>
      <c r="C58" s="79" t="s">
        <v>782</v>
      </c>
      <c r="D58" s="80" t="s">
        <v>6</v>
      </c>
      <c r="E58" s="250"/>
      <c r="G58" s="214">
        <v>11</v>
      </c>
      <c r="H58" s="71">
        <v>2001311034</v>
      </c>
      <c r="I58" s="82" t="s">
        <v>805</v>
      </c>
      <c r="J58" s="73" t="s">
        <v>5</v>
      </c>
      <c r="K58" s="256"/>
      <c r="L58" s="236"/>
      <c r="N58" s="257"/>
      <c r="O58" s="262"/>
      <c r="P58" s="263"/>
      <c r="Q58" s="224"/>
      <c r="R58" s="224"/>
      <c r="S58" s="224"/>
      <c r="U58" s="243"/>
      <c r="V58" s="264"/>
      <c r="W58" s="265"/>
      <c r="X58" s="260"/>
      <c r="AA58" s="218"/>
      <c r="AB58" s="221"/>
      <c r="AD58" s="221"/>
    </row>
    <row r="59" spans="1:30" ht="18.75" x14ac:dyDescent="0.3">
      <c r="A59" s="211">
        <v>12</v>
      </c>
      <c r="B59" s="78">
        <v>2001311039</v>
      </c>
      <c r="C59" s="79" t="s">
        <v>783</v>
      </c>
      <c r="D59" s="80" t="s">
        <v>5</v>
      </c>
      <c r="E59" s="250"/>
      <c r="G59" s="214">
        <v>12</v>
      </c>
      <c r="H59" s="71">
        <v>2001311016</v>
      </c>
      <c r="I59" s="82" t="s">
        <v>806</v>
      </c>
      <c r="J59" s="73" t="s">
        <v>5</v>
      </c>
      <c r="K59" s="256"/>
      <c r="L59" s="236"/>
      <c r="N59" s="257"/>
      <c r="O59" s="258"/>
      <c r="P59" s="259"/>
      <c r="Q59" s="224"/>
      <c r="R59" s="224"/>
      <c r="S59" s="224"/>
      <c r="U59" s="243"/>
      <c r="V59" s="264"/>
      <c r="W59" s="265"/>
      <c r="X59" s="260"/>
      <c r="AA59" s="218"/>
      <c r="AB59" s="221"/>
      <c r="AD59" s="221"/>
    </row>
    <row r="60" spans="1:30" ht="18.75" x14ac:dyDescent="0.3">
      <c r="A60" s="211">
        <v>13</v>
      </c>
      <c r="B60" s="78">
        <v>2001311049</v>
      </c>
      <c r="C60" s="79" t="s">
        <v>784</v>
      </c>
      <c r="D60" s="80" t="s">
        <v>6</v>
      </c>
      <c r="E60" s="250"/>
      <c r="G60" s="214">
        <v>13</v>
      </c>
      <c r="H60" s="71">
        <v>2001311036</v>
      </c>
      <c r="I60" s="82" t="s">
        <v>807</v>
      </c>
      <c r="J60" s="73" t="s">
        <v>5</v>
      </c>
      <c r="K60" s="256"/>
      <c r="L60" s="236"/>
      <c r="N60" s="257"/>
      <c r="O60" s="262"/>
      <c r="P60" s="263"/>
      <c r="Q60" s="224"/>
      <c r="R60" s="224"/>
      <c r="S60" s="224"/>
      <c r="U60" s="243"/>
      <c r="V60" s="260"/>
      <c r="W60" s="261"/>
      <c r="X60" s="260"/>
      <c r="AA60" s="218"/>
      <c r="AB60" s="221"/>
      <c r="AD60" s="221"/>
    </row>
    <row r="61" spans="1:30" ht="18.75" x14ac:dyDescent="0.3">
      <c r="A61" s="211">
        <v>14</v>
      </c>
      <c r="B61" s="78">
        <v>2001311006</v>
      </c>
      <c r="C61" s="79" t="s">
        <v>785</v>
      </c>
      <c r="D61" s="80" t="s">
        <v>6</v>
      </c>
      <c r="E61" s="250"/>
      <c r="G61" s="214">
        <v>14</v>
      </c>
      <c r="H61" s="71">
        <v>2001311028</v>
      </c>
      <c r="I61" s="82" t="s">
        <v>808</v>
      </c>
      <c r="J61" s="73" t="s">
        <v>5</v>
      </c>
      <c r="K61" s="256"/>
      <c r="L61" s="236"/>
      <c r="N61" s="257"/>
      <c r="O61" s="262"/>
      <c r="P61" s="263"/>
      <c r="Q61" s="224"/>
      <c r="R61" s="224"/>
      <c r="S61" s="224"/>
      <c r="U61" s="243"/>
      <c r="V61" s="260"/>
      <c r="W61" s="261"/>
      <c r="X61" s="260"/>
      <c r="AA61" s="218"/>
      <c r="AB61" s="221"/>
      <c r="AD61" s="221"/>
    </row>
    <row r="62" spans="1:30" ht="18.75" x14ac:dyDescent="0.3">
      <c r="A62" s="211">
        <v>15</v>
      </c>
      <c r="B62" s="78">
        <v>2001311031</v>
      </c>
      <c r="C62" s="79" t="s">
        <v>786</v>
      </c>
      <c r="D62" s="80" t="s">
        <v>5</v>
      </c>
      <c r="E62" s="266"/>
      <c r="G62" s="214">
        <v>15</v>
      </c>
      <c r="H62" s="71">
        <v>2001311010</v>
      </c>
      <c r="I62" s="82" t="s">
        <v>809</v>
      </c>
      <c r="J62" s="73" t="s">
        <v>5</v>
      </c>
      <c r="K62" s="256"/>
      <c r="L62" s="236"/>
      <c r="N62" s="257"/>
      <c r="O62" s="258"/>
      <c r="P62" s="259"/>
      <c r="Q62" s="224"/>
      <c r="R62" s="224"/>
      <c r="S62" s="224"/>
      <c r="U62" s="243"/>
      <c r="V62" s="264"/>
      <c r="W62" s="265"/>
      <c r="X62" s="260"/>
      <c r="AA62" s="218"/>
      <c r="AB62" s="221"/>
      <c r="AD62" s="221"/>
    </row>
    <row r="63" spans="1:30" ht="18.75" x14ac:dyDescent="0.3">
      <c r="A63" s="211">
        <v>16</v>
      </c>
      <c r="B63" s="78">
        <v>2001311002</v>
      </c>
      <c r="C63" s="79" t="s">
        <v>787</v>
      </c>
      <c r="D63" s="80" t="s">
        <v>6</v>
      </c>
      <c r="E63" s="250"/>
      <c r="G63" s="214">
        <v>16</v>
      </c>
      <c r="H63" s="71">
        <v>2001311019</v>
      </c>
      <c r="I63" s="82" t="s">
        <v>810</v>
      </c>
      <c r="J63" s="73" t="s">
        <v>6</v>
      </c>
      <c r="K63" s="256"/>
      <c r="L63" s="236"/>
      <c r="N63" s="257"/>
      <c r="O63" s="267"/>
      <c r="P63" s="268"/>
      <c r="Q63" s="224"/>
      <c r="R63" s="224"/>
      <c r="S63" s="224"/>
      <c r="U63" s="243"/>
      <c r="V63" s="264"/>
      <c r="W63" s="265"/>
      <c r="X63" s="260"/>
      <c r="AA63" s="218"/>
      <c r="AB63" s="221"/>
      <c r="AD63" s="221"/>
    </row>
    <row r="64" spans="1:30" ht="18.75" x14ac:dyDescent="0.3">
      <c r="A64" s="211">
        <v>17</v>
      </c>
      <c r="B64" s="78">
        <v>2001311012</v>
      </c>
      <c r="C64" s="79" t="s">
        <v>788</v>
      </c>
      <c r="D64" s="80" t="s">
        <v>6</v>
      </c>
      <c r="E64" s="250"/>
      <c r="G64" s="226">
        <v>17</v>
      </c>
      <c r="H64" s="71">
        <v>2001311003</v>
      </c>
      <c r="I64" s="82" t="s">
        <v>811</v>
      </c>
      <c r="J64" s="73" t="s">
        <v>6</v>
      </c>
      <c r="K64" s="256"/>
      <c r="L64" s="236"/>
      <c r="N64" s="257"/>
      <c r="O64" s="267"/>
      <c r="P64" s="268"/>
      <c r="Q64" s="224"/>
      <c r="R64" s="224"/>
      <c r="S64" s="224"/>
      <c r="U64" s="243"/>
      <c r="V64" s="264"/>
      <c r="W64" s="265"/>
      <c r="X64" s="260"/>
      <c r="AA64" s="218"/>
      <c r="AB64" s="221"/>
      <c r="AD64" s="221"/>
    </row>
    <row r="65" spans="1:30" ht="18.75" x14ac:dyDescent="0.3">
      <c r="A65" s="211">
        <v>18</v>
      </c>
      <c r="B65" s="71">
        <v>2001311046</v>
      </c>
      <c r="C65" s="82" t="s">
        <v>789</v>
      </c>
      <c r="D65" s="80" t="s">
        <v>6</v>
      </c>
      <c r="E65" s="250"/>
      <c r="G65" s="226">
        <v>18</v>
      </c>
      <c r="H65" s="71">
        <v>2001311043</v>
      </c>
      <c r="I65" s="82" t="s">
        <v>812</v>
      </c>
      <c r="J65" s="73" t="s">
        <v>5</v>
      </c>
      <c r="K65" s="256"/>
      <c r="L65" s="236"/>
      <c r="N65" s="257"/>
      <c r="O65" s="262"/>
      <c r="P65" s="263"/>
      <c r="Q65" s="224"/>
      <c r="R65" s="224"/>
      <c r="S65" s="224"/>
      <c r="U65" s="243"/>
      <c r="V65" s="264" t="s">
        <v>15</v>
      </c>
      <c r="W65" s="265"/>
      <c r="X65" s="260"/>
      <c r="AA65" s="218"/>
      <c r="AB65" s="219"/>
      <c r="AC65" s="220"/>
      <c r="AD65" s="221"/>
    </row>
    <row r="66" spans="1:30" ht="18.75" x14ac:dyDescent="0.3">
      <c r="A66" s="211">
        <v>19</v>
      </c>
      <c r="B66" s="78">
        <v>2001311033</v>
      </c>
      <c r="C66" s="79" t="s">
        <v>790</v>
      </c>
      <c r="D66" s="80" t="s">
        <v>5</v>
      </c>
      <c r="E66" s="269"/>
      <c r="G66" s="226">
        <v>19</v>
      </c>
      <c r="H66" s="71">
        <v>2001311030</v>
      </c>
      <c r="I66" s="82" t="s">
        <v>813</v>
      </c>
      <c r="J66" s="73" t="s">
        <v>6</v>
      </c>
      <c r="K66" s="256"/>
      <c r="L66" s="236"/>
      <c r="N66" s="257"/>
      <c r="O66" s="267"/>
      <c r="P66" s="268"/>
      <c r="Q66" s="224"/>
      <c r="R66" s="224"/>
      <c r="S66" s="224"/>
      <c r="U66" s="243"/>
      <c r="V66" s="260"/>
      <c r="W66" s="261"/>
      <c r="X66" s="260"/>
      <c r="AA66" s="218"/>
      <c r="AB66" s="219"/>
      <c r="AC66" s="220"/>
      <c r="AD66" s="221"/>
    </row>
    <row r="67" spans="1:30" ht="18.75" x14ac:dyDescent="0.3">
      <c r="A67" s="211">
        <v>20</v>
      </c>
      <c r="B67" s="78">
        <v>2001311022</v>
      </c>
      <c r="C67" s="79" t="s">
        <v>791</v>
      </c>
      <c r="D67" s="80" t="s">
        <v>6</v>
      </c>
      <c r="E67" s="250"/>
      <c r="G67" s="226">
        <v>20</v>
      </c>
      <c r="H67" s="71">
        <v>2001311023</v>
      </c>
      <c r="I67" s="82" t="s">
        <v>814</v>
      </c>
      <c r="J67" s="73" t="s">
        <v>6</v>
      </c>
      <c r="K67" s="256"/>
      <c r="L67" s="236"/>
      <c r="N67" s="257"/>
      <c r="O67" s="262"/>
      <c r="P67" s="263"/>
      <c r="Q67" s="224"/>
      <c r="R67" s="224"/>
      <c r="S67" s="224"/>
      <c r="U67" s="243"/>
      <c r="V67" s="270"/>
      <c r="W67" s="271"/>
      <c r="X67" s="270"/>
      <c r="AA67" s="218"/>
      <c r="AB67" s="221"/>
      <c r="AD67" s="221"/>
    </row>
    <row r="68" spans="1:30" ht="18.75" x14ac:dyDescent="0.3">
      <c r="A68" s="211">
        <v>21</v>
      </c>
      <c r="B68" s="71">
        <v>2001311018</v>
      </c>
      <c r="C68" s="82" t="s">
        <v>792</v>
      </c>
      <c r="D68" s="83" t="s">
        <v>6</v>
      </c>
      <c r="E68" s="272"/>
      <c r="G68" s="214">
        <v>21</v>
      </c>
      <c r="H68" s="71">
        <v>2001311040</v>
      </c>
      <c r="I68" s="82" t="s">
        <v>815</v>
      </c>
      <c r="J68" s="73" t="s">
        <v>5</v>
      </c>
      <c r="K68" s="256"/>
      <c r="L68" s="236"/>
      <c r="N68" s="257"/>
      <c r="O68" s="262"/>
      <c r="P68" s="263"/>
      <c r="Q68" s="224"/>
      <c r="R68" s="224"/>
      <c r="S68" s="224"/>
      <c r="U68" s="243"/>
      <c r="V68" s="260"/>
      <c r="W68" s="261"/>
      <c r="X68" s="260"/>
      <c r="AA68" s="218"/>
      <c r="AB68" s="219"/>
      <c r="AC68" s="220"/>
      <c r="AD68" s="221"/>
    </row>
    <row r="69" spans="1:30" ht="18.75" x14ac:dyDescent="0.3">
      <c r="A69" s="211">
        <v>22</v>
      </c>
      <c r="B69" s="71">
        <v>2001311001</v>
      </c>
      <c r="C69" s="82" t="s">
        <v>793</v>
      </c>
      <c r="D69" s="80" t="s">
        <v>5</v>
      </c>
      <c r="E69" s="213"/>
      <c r="F69" s="213"/>
      <c r="G69" s="226">
        <v>22</v>
      </c>
      <c r="H69" s="71">
        <v>2001311045</v>
      </c>
      <c r="I69" s="82" t="s">
        <v>816</v>
      </c>
      <c r="J69" s="73" t="s">
        <v>6</v>
      </c>
      <c r="K69" s="224"/>
      <c r="L69" s="224"/>
      <c r="N69" s="257"/>
      <c r="O69" s="258"/>
      <c r="P69" s="259"/>
      <c r="Q69" s="224"/>
      <c r="R69" s="224"/>
      <c r="S69" s="224"/>
      <c r="U69" s="243"/>
      <c r="V69" s="260"/>
      <c r="W69" s="261"/>
      <c r="X69" s="260"/>
      <c r="AA69" s="218"/>
      <c r="AB69" s="221"/>
      <c r="AD69" s="221"/>
    </row>
    <row r="70" spans="1:30" ht="18.75" x14ac:dyDescent="0.3">
      <c r="A70" s="211">
        <v>23</v>
      </c>
      <c r="B70" s="71">
        <v>2001311050</v>
      </c>
      <c r="C70" s="82" t="s">
        <v>794</v>
      </c>
      <c r="D70" s="80" t="s">
        <v>5</v>
      </c>
      <c r="E70" s="213"/>
      <c r="F70" s="213"/>
      <c r="G70" s="214"/>
      <c r="H70" s="87"/>
      <c r="I70" s="88"/>
      <c r="J70" s="86"/>
      <c r="K70" s="235"/>
      <c r="L70" s="235"/>
      <c r="N70" s="257"/>
      <c r="O70" s="267"/>
      <c r="P70" s="268"/>
      <c r="Q70" s="224"/>
      <c r="R70" s="224"/>
      <c r="S70" s="224"/>
      <c r="U70" s="243"/>
      <c r="V70" s="260"/>
      <c r="W70" s="261"/>
      <c r="X70" s="260"/>
      <c r="AA70" s="218"/>
      <c r="AB70" s="221"/>
      <c r="AD70" s="221"/>
    </row>
    <row r="71" spans="1:30" ht="18.75" x14ac:dyDescent="0.3">
      <c r="A71" s="211">
        <v>24</v>
      </c>
      <c r="B71" s="71">
        <v>2001311024</v>
      </c>
      <c r="C71" s="82" t="s">
        <v>795</v>
      </c>
      <c r="D71" s="80" t="s">
        <v>5</v>
      </c>
      <c r="G71" s="226"/>
      <c r="H71" s="87"/>
      <c r="I71" s="88"/>
      <c r="J71" s="86"/>
      <c r="K71" s="235"/>
      <c r="L71" s="235"/>
      <c r="N71" s="257"/>
      <c r="O71" s="267"/>
      <c r="P71" s="268"/>
      <c r="Q71" s="224"/>
      <c r="R71" s="224"/>
      <c r="S71" s="224"/>
      <c r="U71" s="243"/>
      <c r="V71" s="273"/>
      <c r="W71" s="274"/>
      <c r="X71" s="275"/>
      <c r="AA71" s="218"/>
      <c r="AB71" s="221"/>
      <c r="AD71" s="221"/>
    </row>
    <row r="72" spans="1:30" ht="16.5" thickBot="1" x14ac:dyDescent="0.25">
      <c r="A72" s="276"/>
      <c r="B72" s="938"/>
      <c r="C72" s="939"/>
      <c r="D72" s="940"/>
      <c r="G72" s="276"/>
      <c r="H72" s="938"/>
      <c r="I72" s="939"/>
      <c r="J72" s="940"/>
      <c r="K72" s="235"/>
      <c r="L72" s="235"/>
      <c r="N72" s="257"/>
      <c r="O72" s="277"/>
      <c r="P72" s="278"/>
      <c r="Q72" s="279"/>
      <c r="R72" s="279"/>
      <c r="S72" s="279"/>
      <c r="U72" s="252"/>
      <c r="V72" s="280"/>
      <c r="W72" s="244"/>
      <c r="X72" s="275"/>
      <c r="AA72" s="218"/>
      <c r="AB72" s="219"/>
      <c r="AC72" s="220"/>
      <c r="AD72" s="221"/>
    </row>
    <row r="73" spans="1:30" x14ac:dyDescent="0.2">
      <c r="B73" s="243"/>
      <c r="C73" s="244"/>
      <c r="N73" s="236"/>
      <c r="O73" s="236"/>
      <c r="P73" s="236"/>
      <c r="Q73" s="236"/>
      <c r="R73" s="236"/>
      <c r="S73" s="236"/>
      <c r="U73" s="252"/>
      <c r="V73" s="236"/>
      <c r="W73" s="281"/>
      <c r="X73" s="236"/>
      <c r="AA73" s="218"/>
      <c r="AB73" s="222"/>
      <c r="AC73" s="223"/>
      <c r="AD73" s="221"/>
    </row>
    <row r="74" spans="1:30" x14ac:dyDescent="0.2">
      <c r="B74" s="243"/>
      <c r="C74" s="282" t="s">
        <v>8</v>
      </c>
      <c r="D74" s="191">
        <f>COUNTIF(D48:D71,"L")</f>
        <v>11</v>
      </c>
      <c r="I74" s="283" t="s">
        <v>8</v>
      </c>
      <c r="J74" s="191">
        <f>COUNTIF(J48:J72,"L")</f>
        <v>11</v>
      </c>
      <c r="N74" s="236"/>
      <c r="O74" s="236"/>
      <c r="P74" s="282"/>
      <c r="Q74" s="236"/>
      <c r="R74" s="236"/>
      <c r="S74" s="236"/>
      <c r="U74" s="284"/>
      <c r="V74" s="284"/>
      <c r="W74" s="285"/>
      <c r="X74" s="284"/>
      <c r="AA74" s="218"/>
      <c r="AB74" s="222"/>
      <c r="AC74" s="223"/>
      <c r="AD74" s="221"/>
    </row>
    <row r="75" spans="1:30" ht="15.75" thickBot="1" x14ac:dyDescent="0.25">
      <c r="B75" s="243"/>
      <c r="C75" s="282" t="s">
        <v>13</v>
      </c>
      <c r="D75" s="191">
        <f>COUNTIF(D48:D71,"P")</f>
        <v>13</v>
      </c>
      <c r="I75" s="282" t="s">
        <v>13</v>
      </c>
      <c r="J75" s="191">
        <f>COUNTIF(J48:J72,"P")</f>
        <v>11</v>
      </c>
      <c r="N75" s="236"/>
      <c r="O75" s="236"/>
      <c r="P75" s="282"/>
      <c r="Q75" s="236"/>
      <c r="R75" s="236"/>
      <c r="S75" s="236"/>
      <c r="U75" s="284"/>
      <c r="V75" s="284"/>
      <c r="W75" s="285"/>
      <c r="X75" s="284"/>
      <c r="AA75" s="218"/>
      <c r="AB75" s="221"/>
      <c r="AD75" s="221"/>
    </row>
    <row r="76" spans="1:30" x14ac:dyDescent="0.2">
      <c r="B76" s="243"/>
      <c r="C76" s="282"/>
      <c r="D76" s="286">
        <f>SUM(D74:D75)</f>
        <v>24</v>
      </c>
      <c r="I76" s="283"/>
      <c r="J76" s="286">
        <f>SUM(J74:J75)</f>
        <v>22</v>
      </c>
      <c r="K76" s="236"/>
      <c r="L76" s="236"/>
      <c r="N76" s="236"/>
      <c r="O76" s="236"/>
      <c r="P76" s="282"/>
      <c r="Q76" s="236"/>
      <c r="R76" s="236"/>
      <c r="S76" s="236"/>
      <c r="U76" s="284"/>
      <c r="V76" s="284"/>
      <c r="W76" s="284"/>
      <c r="X76" s="284"/>
      <c r="AA76" s="218"/>
      <c r="AB76" s="222"/>
      <c r="AC76" s="223"/>
      <c r="AD76" s="221"/>
    </row>
    <row r="77" spans="1:30" x14ac:dyDescent="0.2">
      <c r="A77" s="191" t="s">
        <v>205</v>
      </c>
      <c r="B77" s="243"/>
      <c r="C77" s="244" t="str">
        <f>'Pembimbing Akademik'!$C$7</f>
        <v>Jonathan Saputra, S.Pd, M.Si.</v>
      </c>
      <c r="G77" s="191" t="s">
        <v>14</v>
      </c>
      <c r="I77" s="191" t="str">
        <f>'Pembimbing Akademik'!$C$8</f>
        <v>Lindasari Wulandari, S.Hum., M.Hum.</v>
      </c>
      <c r="N77" s="236"/>
      <c r="O77" s="236"/>
      <c r="P77" s="236"/>
      <c r="Q77" s="236"/>
      <c r="R77" s="236"/>
      <c r="S77" s="236"/>
      <c r="U77" s="287"/>
      <c r="V77" s="287"/>
      <c r="W77" s="287"/>
      <c r="X77" s="287"/>
      <c r="AA77" s="218"/>
      <c r="AB77" s="221"/>
      <c r="AD77" s="221"/>
    </row>
    <row r="78" spans="1:30" x14ac:dyDescent="0.2">
      <c r="B78" s="243"/>
      <c r="C78" s="244"/>
      <c r="N78" s="236"/>
      <c r="O78" s="236"/>
      <c r="P78" s="236"/>
      <c r="Q78" s="236"/>
      <c r="R78" s="236"/>
      <c r="S78" s="236"/>
      <c r="U78" s="287"/>
      <c r="V78" s="287"/>
      <c r="W78" s="287"/>
      <c r="X78" s="287"/>
      <c r="AA78" s="218"/>
      <c r="AB78" s="221"/>
      <c r="AD78" s="221"/>
    </row>
    <row r="79" spans="1:30" x14ac:dyDescent="0.2">
      <c r="AA79" s="218"/>
      <c r="AB79" s="219"/>
      <c r="AC79" s="220"/>
      <c r="AD79" s="221"/>
    </row>
    <row r="80" spans="1:30" ht="18" x14ac:dyDescent="0.25">
      <c r="A80" s="188" t="s">
        <v>103</v>
      </c>
      <c r="B80" s="189"/>
      <c r="C80" s="190"/>
      <c r="D80" s="189"/>
      <c r="E80" s="189"/>
      <c r="F80" s="189"/>
      <c r="G80" s="189"/>
      <c r="H80" s="189"/>
      <c r="I80" s="216"/>
      <c r="Z80" s="288"/>
      <c r="AA80" s="218"/>
      <c r="AB80" s="222"/>
      <c r="AC80" s="223"/>
      <c r="AD80" s="221"/>
    </row>
    <row r="81" spans="1:30" ht="18" x14ac:dyDescent="0.25">
      <c r="A81" s="188" t="str">
        <f>CONCATENATE('Pembimbing Akademik'!$B$27," ",'Pembimbing Akademik'!$D$27," ",,"-",," ","SEMESTER"," ",'Pembimbing Akademik'!$E$25," ",'Pembimbing Akademik'!$F$25)</f>
        <v>MAHASISWA TINGKAT 3 (TIGA) TAHUN MASUK 2019 - SEMESTER GENAP 2021 / 2022</v>
      </c>
      <c r="B81" s="189"/>
      <c r="C81" s="190"/>
      <c r="D81" s="189"/>
      <c r="E81" s="189"/>
      <c r="F81" s="189"/>
      <c r="G81" s="189"/>
      <c r="H81" s="189"/>
      <c r="I81" s="216"/>
      <c r="Z81" s="288"/>
      <c r="AA81" s="289"/>
      <c r="AB81" s="290"/>
      <c r="AC81" s="289"/>
      <c r="AD81" s="288"/>
    </row>
    <row r="82" spans="1:30" ht="18" x14ac:dyDescent="0.25">
      <c r="A82" s="188" t="s">
        <v>9</v>
      </c>
      <c r="B82" s="189"/>
      <c r="C82" s="190"/>
      <c r="D82" s="189"/>
      <c r="E82" s="189"/>
      <c r="F82" s="189"/>
      <c r="G82" s="189"/>
      <c r="H82" s="216"/>
      <c r="I82" s="216"/>
      <c r="Z82" s="288"/>
      <c r="AA82" s="236"/>
      <c r="AB82" s="236"/>
      <c r="AC82" s="243"/>
      <c r="AD82" s="288"/>
    </row>
    <row r="83" spans="1:30" x14ac:dyDescent="0.2">
      <c r="Z83" s="288"/>
      <c r="AA83" s="236"/>
      <c r="AB83" s="236"/>
      <c r="AC83" s="243"/>
      <c r="AD83" s="288"/>
    </row>
    <row r="84" spans="1:30" ht="16.5" thickBot="1" x14ac:dyDescent="0.3">
      <c r="A84" s="194" t="str">
        <f>CONCATENATE("KELAS/ SEMESTER : III  KONSTRUKSI GEDUNG 1/ ",'Pembimbing Akademik'!D35)</f>
        <v>KELAS/ SEMESTER : III  KONSTRUKSI GEDUNG 1/ 6</v>
      </c>
      <c r="B84" s="194"/>
      <c r="C84" s="195"/>
      <c r="D84" s="194"/>
      <c r="E84" s="194"/>
      <c r="F84" s="194"/>
      <c r="G84" s="194" t="str">
        <f>CONCATENATE("KELAS/ SEMESTER : III  KONSTRUKSI GEDUNG 2/ ",'Pembimbing Akademik'!D35)</f>
        <v>KELAS/ SEMESTER : III  KONSTRUKSI GEDUNG 2/ 6</v>
      </c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</row>
    <row r="85" spans="1:30" ht="16.5" thickBot="1" x14ac:dyDescent="0.3">
      <c r="A85" s="291" t="s">
        <v>1</v>
      </c>
      <c r="B85" s="292" t="s">
        <v>2</v>
      </c>
      <c r="C85" s="292" t="s">
        <v>3</v>
      </c>
      <c r="D85" s="293" t="s">
        <v>4</v>
      </c>
      <c r="E85" s="194"/>
      <c r="F85" s="194"/>
      <c r="G85" s="291" t="s">
        <v>1</v>
      </c>
      <c r="H85" s="292" t="s">
        <v>2</v>
      </c>
      <c r="I85" s="292" t="s">
        <v>3</v>
      </c>
      <c r="J85" s="293" t="s">
        <v>4</v>
      </c>
      <c r="K85" s="208"/>
      <c r="L85" s="208"/>
      <c r="M85" s="194"/>
      <c r="N85" s="208"/>
      <c r="O85" s="208"/>
      <c r="P85" s="208"/>
      <c r="Q85" s="208"/>
      <c r="R85" s="208"/>
      <c r="S85" s="208"/>
      <c r="T85" s="194"/>
    </row>
    <row r="86" spans="1:30" ht="15.75" x14ac:dyDescent="0.25">
      <c r="A86" s="247"/>
      <c r="B86" s="248"/>
      <c r="C86" s="248"/>
      <c r="D86" s="249"/>
      <c r="E86" s="194"/>
      <c r="F86" s="194"/>
      <c r="G86" s="247"/>
      <c r="H86" s="248"/>
      <c r="I86" s="248"/>
      <c r="J86" s="249"/>
      <c r="K86" s="208"/>
      <c r="L86" s="208"/>
      <c r="M86" s="194"/>
      <c r="N86" s="252"/>
      <c r="O86" s="252"/>
      <c r="P86" s="245"/>
      <c r="Q86" s="252"/>
      <c r="R86" s="252"/>
      <c r="S86" s="252"/>
      <c r="T86" s="194"/>
    </row>
    <row r="87" spans="1:30" ht="18.75" x14ac:dyDescent="0.3">
      <c r="A87" s="294">
        <v>1</v>
      </c>
      <c r="B87" s="75">
        <v>1901311013</v>
      </c>
      <c r="C87" s="76" t="s">
        <v>582</v>
      </c>
      <c r="D87" s="73" t="s">
        <v>6</v>
      </c>
      <c r="E87" s="295"/>
      <c r="F87" s="296"/>
      <c r="G87" s="297">
        <v>1</v>
      </c>
      <c r="H87" s="75">
        <v>1901311035</v>
      </c>
      <c r="I87" s="76" t="s">
        <v>603</v>
      </c>
      <c r="J87" s="80" t="s">
        <v>6</v>
      </c>
      <c r="K87" s="298"/>
      <c r="L87" s="236"/>
      <c r="M87" s="236"/>
      <c r="N87" s="299"/>
      <c r="O87" s="300"/>
      <c r="P87" s="301"/>
      <c r="Q87" s="217"/>
      <c r="R87" s="217"/>
      <c r="S87" s="217"/>
    </row>
    <row r="88" spans="1:30" ht="18.75" x14ac:dyDescent="0.3">
      <c r="A88" s="294">
        <v>2</v>
      </c>
      <c r="B88" s="75">
        <v>1901311049</v>
      </c>
      <c r="C88" s="76" t="s">
        <v>583</v>
      </c>
      <c r="D88" s="73" t="s">
        <v>6</v>
      </c>
      <c r="E88" s="295"/>
      <c r="F88" s="296"/>
      <c r="G88" s="297">
        <v>2</v>
      </c>
      <c r="H88" s="75">
        <v>1901311016</v>
      </c>
      <c r="I88" s="76" t="s">
        <v>605</v>
      </c>
      <c r="J88" s="80" t="s">
        <v>6</v>
      </c>
      <c r="K88" s="298"/>
      <c r="L88" s="236"/>
      <c r="M88" s="236"/>
      <c r="N88" s="299"/>
      <c r="O88" s="302"/>
      <c r="P88" s="303"/>
      <c r="Q88" s="217"/>
      <c r="R88" s="217"/>
      <c r="S88" s="217"/>
    </row>
    <row r="89" spans="1:30" ht="18.75" x14ac:dyDescent="0.3">
      <c r="A89" s="294">
        <v>3</v>
      </c>
      <c r="B89" s="75">
        <v>1901311002</v>
      </c>
      <c r="C89" s="76" t="s">
        <v>584</v>
      </c>
      <c r="D89" s="73" t="s">
        <v>6</v>
      </c>
      <c r="E89" s="295"/>
      <c r="F89" s="296"/>
      <c r="G89" s="297">
        <v>3</v>
      </c>
      <c r="H89" s="75">
        <v>1901311012</v>
      </c>
      <c r="I89" s="76" t="s">
        <v>606</v>
      </c>
      <c r="J89" s="80" t="s">
        <v>6</v>
      </c>
      <c r="K89" s="298"/>
      <c r="L89" s="236"/>
      <c r="M89" s="236"/>
      <c r="N89" s="299"/>
      <c r="O89" s="302"/>
      <c r="P89" s="303"/>
      <c r="Q89" s="217"/>
      <c r="R89" s="217"/>
      <c r="S89" s="217"/>
    </row>
    <row r="90" spans="1:30" ht="18.75" x14ac:dyDescent="0.3">
      <c r="A90" s="294">
        <v>4</v>
      </c>
      <c r="B90" s="75">
        <v>1901311008</v>
      </c>
      <c r="C90" s="76" t="s">
        <v>585</v>
      </c>
      <c r="D90" s="73" t="s">
        <v>6</v>
      </c>
      <c r="E90" s="295"/>
      <c r="F90" s="296"/>
      <c r="G90" s="297">
        <v>4</v>
      </c>
      <c r="H90" s="75">
        <v>1901311037</v>
      </c>
      <c r="I90" s="76" t="s">
        <v>608</v>
      </c>
      <c r="J90" s="81" t="s">
        <v>6</v>
      </c>
      <c r="K90" s="298"/>
      <c r="L90" s="236"/>
      <c r="M90" s="236"/>
      <c r="N90" s="299"/>
      <c r="O90" s="262"/>
      <c r="P90" s="263"/>
      <c r="Q90" s="217"/>
      <c r="R90" s="217"/>
      <c r="S90" s="217"/>
    </row>
    <row r="91" spans="1:30" ht="18.75" x14ac:dyDescent="0.3">
      <c r="A91" s="294">
        <v>5</v>
      </c>
      <c r="B91" s="75">
        <v>1901311030</v>
      </c>
      <c r="C91" s="76" t="s">
        <v>586</v>
      </c>
      <c r="D91" s="73" t="s">
        <v>5</v>
      </c>
      <c r="E91" s="295"/>
      <c r="F91" s="296"/>
      <c r="G91" s="297">
        <v>5</v>
      </c>
      <c r="H91" s="75">
        <v>1901311014</v>
      </c>
      <c r="I91" s="76" t="s">
        <v>609</v>
      </c>
      <c r="J91" s="80" t="s">
        <v>5</v>
      </c>
      <c r="K91" s="298"/>
      <c r="L91" s="236"/>
      <c r="M91" s="236"/>
      <c r="N91" s="299"/>
      <c r="O91" s="302"/>
      <c r="P91" s="303"/>
      <c r="Q91" s="217"/>
      <c r="R91" s="217"/>
      <c r="S91" s="217"/>
    </row>
    <row r="92" spans="1:30" ht="18.75" x14ac:dyDescent="0.3">
      <c r="A92" s="294">
        <v>6</v>
      </c>
      <c r="B92" s="75">
        <v>1901311005</v>
      </c>
      <c r="C92" s="76" t="s">
        <v>587</v>
      </c>
      <c r="D92" s="73" t="s">
        <v>5</v>
      </c>
      <c r="E92" s="295"/>
      <c r="F92" s="296"/>
      <c r="G92" s="297">
        <v>6</v>
      </c>
      <c r="H92" s="75">
        <v>1901311028</v>
      </c>
      <c r="I92" s="76" t="s">
        <v>588</v>
      </c>
      <c r="J92" s="80" t="s">
        <v>5</v>
      </c>
      <c r="K92" s="298"/>
      <c r="L92" s="236"/>
      <c r="M92" s="236"/>
      <c r="N92" s="299"/>
      <c r="O92" s="302"/>
      <c r="P92" s="303"/>
      <c r="Q92" s="217"/>
      <c r="R92" s="217"/>
      <c r="S92" s="217"/>
    </row>
    <row r="93" spans="1:30" ht="18.75" x14ac:dyDescent="0.3">
      <c r="A93" s="294">
        <v>7</v>
      </c>
      <c r="B93" s="75">
        <v>1901311040</v>
      </c>
      <c r="C93" s="76" t="s">
        <v>589</v>
      </c>
      <c r="D93" s="73" t="s">
        <v>6</v>
      </c>
      <c r="E93" s="295"/>
      <c r="F93" s="296"/>
      <c r="G93" s="297">
        <v>7</v>
      </c>
      <c r="H93" s="75">
        <v>1901311026</v>
      </c>
      <c r="I93" s="76" t="s">
        <v>610</v>
      </c>
      <c r="J93" s="80" t="s">
        <v>6</v>
      </c>
      <c r="K93" s="298"/>
      <c r="L93" s="236"/>
      <c r="M93" s="236"/>
      <c r="N93" s="257"/>
      <c r="O93" s="262"/>
      <c r="P93" s="263"/>
      <c r="Q93" s="224"/>
      <c r="R93" s="224"/>
      <c r="S93" s="224"/>
    </row>
    <row r="94" spans="1:30" ht="18.75" x14ac:dyDescent="0.3">
      <c r="A94" s="294">
        <v>8</v>
      </c>
      <c r="B94" s="75">
        <v>1901311019</v>
      </c>
      <c r="C94" s="76" t="s">
        <v>590</v>
      </c>
      <c r="D94" s="73" t="s">
        <v>5</v>
      </c>
      <c r="E94" s="295"/>
      <c r="F94" s="296"/>
      <c r="G94" s="297">
        <v>8</v>
      </c>
      <c r="H94" s="75">
        <v>1901311001</v>
      </c>
      <c r="I94" s="76" t="s">
        <v>611</v>
      </c>
      <c r="J94" s="80" t="s">
        <v>6</v>
      </c>
      <c r="K94" s="298"/>
      <c r="L94" s="236"/>
      <c r="M94" s="236"/>
      <c r="N94" s="299"/>
      <c r="O94" s="302"/>
      <c r="P94" s="303"/>
      <c r="Q94" s="217"/>
      <c r="R94" s="217"/>
      <c r="S94" s="217"/>
    </row>
    <row r="95" spans="1:30" ht="18.75" x14ac:dyDescent="0.3">
      <c r="A95" s="294">
        <v>9</v>
      </c>
      <c r="B95" s="75">
        <v>1901311033</v>
      </c>
      <c r="C95" s="76" t="s">
        <v>591</v>
      </c>
      <c r="D95" s="73" t="s">
        <v>5</v>
      </c>
      <c r="E95" s="295"/>
      <c r="F95" s="296"/>
      <c r="G95" s="297">
        <v>9</v>
      </c>
      <c r="H95" s="75">
        <v>1901311006</v>
      </c>
      <c r="I95" s="76" t="s">
        <v>612</v>
      </c>
      <c r="J95" s="80" t="s">
        <v>5</v>
      </c>
      <c r="K95" s="298"/>
      <c r="L95" s="236"/>
      <c r="M95" s="236"/>
      <c r="N95" s="299"/>
      <c r="O95" s="300"/>
      <c r="P95" s="301"/>
      <c r="Q95" s="217"/>
      <c r="R95" s="217"/>
      <c r="S95" s="217"/>
    </row>
    <row r="96" spans="1:30" ht="18.75" x14ac:dyDescent="0.3">
      <c r="A96" s="294">
        <v>10</v>
      </c>
      <c r="B96" s="75">
        <v>1901311048</v>
      </c>
      <c r="C96" s="76" t="s">
        <v>592</v>
      </c>
      <c r="D96" s="73" t="s">
        <v>5</v>
      </c>
      <c r="E96" s="295"/>
      <c r="F96" s="296"/>
      <c r="G96" s="297">
        <v>10</v>
      </c>
      <c r="H96" s="84">
        <v>1901311036</v>
      </c>
      <c r="I96" s="85" t="s">
        <v>613</v>
      </c>
      <c r="J96" s="80" t="s">
        <v>5</v>
      </c>
      <c r="K96" s="298"/>
      <c r="L96" s="236"/>
      <c r="M96" s="236"/>
      <c r="N96" s="299"/>
      <c r="O96" s="300"/>
      <c r="P96" s="301"/>
      <c r="Q96" s="217"/>
      <c r="R96" s="217"/>
      <c r="S96" s="217"/>
    </row>
    <row r="97" spans="1:20" ht="18.75" x14ac:dyDescent="0.3">
      <c r="A97" s="294">
        <v>11</v>
      </c>
      <c r="B97" s="75">
        <v>1901311042</v>
      </c>
      <c r="C97" s="76" t="s">
        <v>593</v>
      </c>
      <c r="D97" s="73" t="s">
        <v>6</v>
      </c>
      <c r="E97" s="295"/>
      <c r="F97" s="296"/>
      <c r="G97" s="297">
        <v>11</v>
      </c>
      <c r="H97" s="75">
        <v>1901311022</v>
      </c>
      <c r="I97" s="76" t="s">
        <v>614</v>
      </c>
      <c r="J97" s="80" t="s">
        <v>5</v>
      </c>
      <c r="K97" s="298"/>
      <c r="L97" s="236"/>
      <c r="M97" s="236"/>
      <c r="N97" s="299"/>
      <c r="O97" s="302"/>
      <c r="P97" s="303"/>
      <c r="Q97" s="217"/>
      <c r="R97" s="217"/>
      <c r="S97" s="217"/>
    </row>
    <row r="98" spans="1:20" ht="18.75" x14ac:dyDescent="0.3">
      <c r="A98" s="294">
        <v>12</v>
      </c>
      <c r="B98" s="75">
        <v>1901311010</v>
      </c>
      <c r="C98" s="76" t="s">
        <v>594</v>
      </c>
      <c r="D98" s="73" t="s">
        <v>5</v>
      </c>
      <c r="E98" s="295"/>
      <c r="F98" s="296"/>
      <c r="G98" s="297">
        <v>12</v>
      </c>
      <c r="H98" s="75">
        <v>1901311011</v>
      </c>
      <c r="I98" s="76" t="s">
        <v>615</v>
      </c>
      <c r="J98" s="86" t="s">
        <v>5</v>
      </c>
      <c r="K98" s="298"/>
      <c r="L98" s="236"/>
      <c r="M98" s="236"/>
      <c r="N98" s="299"/>
      <c r="O98" s="300"/>
      <c r="P98" s="301"/>
      <c r="Q98" s="217"/>
      <c r="R98" s="217"/>
      <c r="S98" s="217"/>
    </row>
    <row r="99" spans="1:20" ht="18.75" x14ac:dyDescent="0.3">
      <c r="A99" s="294">
        <v>13</v>
      </c>
      <c r="B99" s="84">
        <v>1901311021</v>
      </c>
      <c r="C99" s="85" t="s">
        <v>595</v>
      </c>
      <c r="D99" s="73" t="s">
        <v>5</v>
      </c>
      <c r="E99" s="295"/>
      <c r="F99" s="296"/>
      <c r="G99" s="297">
        <v>13</v>
      </c>
      <c r="H99" s="75">
        <v>1901311045</v>
      </c>
      <c r="I99" s="76" t="s">
        <v>616</v>
      </c>
      <c r="J99" s="80" t="s">
        <v>5</v>
      </c>
      <c r="K99" s="298"/>
      <c r="L99" s="236"/>
      <c r="M99" s="236"/>
      <c r="N99" s="299"/>
      <c r="O99" s="262"/>
      <c r="P99" s="263"/>
      <c r="Q99" s="224"/>
      <c r="R99" s="224"/>
      <c r="S99" s="224"/>
    </row>
    <row r="100" spans="1:20" ht="18.75" x14ac:dyDescent="0.3">
      <c r="A100" s="294">
        <v>14</v>
      </c>
      <c r="B100" s="75">
        <v>1901311038</v>
      </c>
      <c r="C100" s="76" t="s">
        <v>596</v>
      </c>
      <c r="D100" s="73" t="s">
        <v>5</v>
      </c>
      <c r="E100" s="295"/>
      <c r="F100" s="296"/>
      <c r="G100" s="297">
        <v>14</v>
      </c>
      <c r="H100" s="75">
        <v>1901311032</v>
      </c>
      <c r="I100" s="76" t="s">
        <v>617</v>
      </c>
      <c r="J100" s="80" t="s">
        <v>6</v>
      </c>
      <c r="K100" s="298"/>
      <c r="L100" s="236"/>
      <c r="M100" s="236"/>
      <c r="N100" s="299"/>
      <c r="O100" s="302"/>
      <c r="P100" s="304"/>
      <c r="Q100" s="217"/>
      <c r="R100" s="217"/>
      <c r="S100" s="217"/>
    </row>
    <row r="101" spans="1:20" ht="18.75" x14ac:dyDescent="0.3">
      <c r="A101" s="294">
        <v>15</v>
      </c>
      <c r="B101" s="75">
        <v>1901311047</v>
      </c>
      <c r="C101" s="76" t="s">
        <v>597</v>
      </c>
      <c r="D101" s="73" t="s">
        <v>6</v>
      </c>
      <c r="E101" s="295"/>
      <c r="F101" s="296"/>
      <c r="G101" s="297">
        <v>15</v>
      </c>
      <c r="H101" s="75">
        <v>1901311017</v>
      </c>
      <c r="I101" s="76" t="s">
        <v>618</v>
      </c>
      <c r="J101" s="80" t="s">
        <v>5</v>
      </c>
      <c r="K101" s="298"/>
      <c r="L101" s="236"/>
      <c r="M101" s="236"/>
      <c r="N101" s="305"/>
      <c r="O101" s="300"/>
      <c r="P101" s="301"/>
      <c r="Q101" s="217"/>
      <c r="R101" s="217"/>
      <c r="S101" s="217"/>
    </row>
    <row r="102" spans="1:20" ht="18.75" x14ac:dyDescent="0.3">
      <c r="A102" s="294">
        <v>16</v>
      </c>
      <c r="B102" s="75">
        <v>1901311020</v>
      </c>
      <c r="C102" s="76" t="s">
        <v>598</v>
      </c>
      <c r="D102" s="73" t="s">
        <v>5</v>
      </c>
      <c r="E102" s="295"/>
      <c r="F102" s="296"/>
      <c r="G102" s="297">
        <v>16</v>
      </c>
      <c r="H102" s="75">
        <v>1901311009</v>
      </c>
      <c r="I102" s="76" t="s">
        <v>619</v>
      </c>
      <c r="J102" s="80" t="s">
        <v>5</v>
      </c>
      <c r="K102" s="298"/>
      <c r="L102" s="236"/>
      <c r="M102" s="236"/>
      <c r="N102" s="299"/>
      <c r="O102" s="306"/>
      <c r="P102" s="307"/>
      <c r="Q102" s="217"/>
      <c r="R102" s="217"/>
      <c r="S102" s="217"/>
    </row>
    <row r="103" spans="1:20" ht="18.75" x14ac:dyDescent="0.3">
      <c r="A103" s="294">
        <v>17</v>
      </c>
      <c r="B103" s="75">
        <v>1901311007</v>
      </c>
      <c r="C103" s="76" t="s">
        <v>599</v>
      </c>
      <c r="D103" s="73" t="s">
        <v>5</v>
      </c>
      <c r="E103" s="295"/>
      <c r="F103" s="296"/>
      <c r="G103" s="297">
        <v>17</v>
      </c>
      <c r="H103" s="75">
        <v>1901311046</v>
      </c>
      <c r="I103" s="76" t="s">
        <v>620</v>
      </c>
      <c r="J103" s="80" t="s">
        <v>5</v>
      </c>
      <c r="K103" s="298"/>
      <c r="L103" s="236"/>
      <c r="M103" s="236"/>
      <c r="N103" s="299"/>
      <c r="O103" s="306"/>
      <c r="P103" s="307"/>
      <c r="Q103" s="217"/>
      <c r="R103" s="217"/>
      <c r="S103" s="217"/>
    </row>
    <row r="104" spans="1:20" ht="18.75" x14ac:dyDescent="0.3">
      <c r="A104" s="294">
        <v>18</v>
      </c>
      <c r="B104" s="75">
        <v>1901311044</v>
      </c>
      <c r="C104" s="76" t="s">
        <v>600</v>
      </c>
      <c r="D104" s="73" t="s">
        <v>6</v>
      </c>
      <c r="E104" s="295"/>
      <c r="F104" s="296"/>
      <c r="G104" s="297">
        <v>18</v>
      </c>
      <c r="H104" s="75">
        <v>1901311003</v>
      </c>
      <c r="I104" s="76" t="s">
        <v>622</v>
      </c>
      <c r="J104" s="81" t="s">
        <v>6</v>
      </c>
      <c r="K104" s="308"/>
      <c r="N104" s="299"/>
      <c r="O104" s="262"/>
      <c r="P104" s="263"/>
      <c r="Q104" s="224"/>
      <c r="R104" s="224"/>
      <c r="S104" s="224"/>
    </row>
    <row r="105" spans="1:20" ht="18.75" x14ac:dyDescent="0.3">
      <c r="A105" s="294">
        <v>19</v>
      </c>
      <c r="B105" s="75">
        <v>1901311015</v>
      </c>
      <c r="C105" s="76" t="s">
        <v>621</v>
      </c>
      <c r="D105" s="73" t="s">
        <v>6</v>
      </c>
      <c r="E105" s="295"/>
      <c r="F105" s="296"/>
      <c r="G105" s="297">
        <v>19</v>
      </c>
      <c r="H105" s="75">
        <v>1901311043</v>
      </c>
      <c r="I105" s="76" t="s">
        <v>623</v>
      </c>
      <c r="J105" s="80" t="s">
        <v>6</v>
      </c>
      <c r="K105" s="309"/>
      <c r="N105" s="299"/>
      <c r="O105" s="306"/>
      <c r="P105" s="307"/>
      <c r="Q105" s="217"/>
      <c r="R105" s="217"/>
      <c r="S105" s="217"/>
    </row>
    <row r="106" spans="1:20" ht="18.75" x14ac:dyDescent="0.3">
      <c r="A106" s="294">
        <v>20</v>
      </c>
      <c r="B106" s="75">
        <v>1901311031</v>
      </c>
      <c r="C106" s="76" t="s">
        <v>601</v>
      </c>
      <c r="D106" s="73" t="s">
        <v>6</v>
      </c>
      <c r="E106" s="310"/>
      <c r="F106" s="296"/>
      <c r="G106" s="297">
        <v>20</v>
      </c>
      <c r="H106" s="75">
        <v>1901311025</v>
      </c>
      <c r="I106" s="76" t="s">
        <v>624</v>
      </c>
      <c r="J106" s="80" t="s">
        <v>6</v>
      </c>
      <c r="K106" s="309"/>
      <c r="N106" s="299"/>
      <c r="O106" s="311"/>
      <c r="P106" s="312"/>
      <c r="Q106" s="217"/>
      <c r="R106" s="217"/>
      <c r="S106" s="217"/>
    </row>
    <row r="107" spans="1:20" ht="18.75" x14ac:dyDescent="0.3">
      <c r="A107" s="294"/>
      <c r="B107" s="71"/>
      <c r="C107" s="82"/>
      <c r="D107" s="73"/>
      <c r="E107" s="313"/>
      <c r="F107" s="192"/>
      <c r="G107" s="297">
        <v>21</v>
      </c>
      <c r="H107" s="71">
        <v>1901311039</v>
      </c>
      <c r="I107" s="82" t="s">
        <v>625</v>
      </c>
      <c r="J107" s="80" t="s">
        <v>6</v>
      </c>
      <c r="K107" s="309"/>
      <c r="N107" s="299"/>
      <c r="O107" s="302"/>
      <c r="P107" s="303"/>
      <c r="Q107" s="217"/>
      <c r="R107" s="217"/>
      <c r="S107" s="217"/>
    </row>
    <row r="108" spans="1:20" ht="18.75" x14ac:dyDescent="0.3">
      <c r="A108" s="294"/>
      <c r="B108" s="941"/>
      <c r="C108" s="942"/>
      <c r="D108" s="86"/>
      <c r="E108" s="192"/>
      <c r="F108" s="192"/>
      <c r="G108" s="297"/>
      <c r="H108" s="71"/>
      <c r="I108" s="82"/>
      <c r="J108" s="73"/>
      <c r="K108" s="308"/>
      <c r="N108" s="299"/>
      <c r="O108" s="302"/>
      <c r="P108" s="303"/>
      <c r="Q108" s="217"/>
      <c r="R108" s="217"/>
      <c r="S108" s="217"/>
    </row>
    <row r="109" spans="1:20" ht="17.25" customHeight="1" x14ac:dyDescent="0.3">
      <c r="A109" s="294"/>
      <c r="B109" s="87"/>
      <c r="C109" s="88"/>
      <c r="D109" s="86"/>
      <c r="E109" s="192"/>
      <c r="F109" s="192"/>
      <c r="G109" s="297"/>
      <c r="H109" s="71"/>
      <c r="I109" s="82"/>
      <c r="J109" s="86"/>
      <c r="K109" s="314"/>
      <c r="N109" s="299"/>
      <c r="O109" s="300"/>
      <c r="P109" s="301"/>
      <c r="Q109" s="217"/>
      <c r="R109" s="217"/>
      <c r="S109" s="217"/>
    </row>
    <row r="110" spans="1:20" ht="18.75" x14ac:dyDescent="0.3">
      <c r="A110" s="315"/>
      <c r="B110" s="87"/>
      <c r="C110" s="88"/>
      <c r="D110" s="86"/>
      <c r="E110" s="192"/>
      <c r="F110" s="192"/>
      <c r="G110" s="316"/>
      <c r="H110" s="87"/>
      <c r="I110" s="88"/>
      <c r="J110" s="86"/>
      <c r="K110" s="224"/>
      <c r="L110" s="224"/>
      <c r="N110" s="299"/>
      <c r="O110" s="306"/>
      <c r="P110" s="307"/>
      <c r="Q110" s="217"/>
      <c r="R110" s="217"/>
      <c r="S110" s="217"/>
    </row>
    <row r="111" spans="1:20" ht="15.75" thickBot="1" x14ac:dyDescent="0.25">
      <c r="A111" s="317"/>
      <c r="B111" s="943"/>
      <c r="C111" s="944"/>
      <c r="D111" s="945"/>
      <c r="G111" s="321"/>
      <c r="H111" s="946"/>
      <c r="I111" s="947"/>
      <c r="J111" s="948"/>
      <c r="K111" s="325"/>
      <c r="L111" s="325"/>
      <c r="N111" s="252"/>
      <c r="O111" s="326"/>
      <c r="P111" s="327"/>
      <c r="Q111" s="275"/>
      <c r="R111" s="275"/>
      <c r="S111" s="275"/>
    </row>
    <row r="112" spans="1:20" x14ac:dyDescent="0.2">
      <c r="A112" s="252"/>
      <c r="B112" s="328"/>
      <c r="C112" s="329"/>
      <c r="D112" s="330"/>
      <c r="G112" s="331"/>
      <c r="H112" s="328"/>
      <c r="I112" s="332"/>
      <c r="J112" s="331"/>
      <c r="K112" s="331"/>
      <c r="L112" s="331"/>
      <c r="N112" s="252"/>
      <c r="O112" s="326"/>
      <c r="P112" s="327"/>
      <c r="Q112" s="275"/>
      <c r="R112" s="275"/>
      <c r="S112" s="275"/>
      <c r="T112" s="236"/>
    </row>
    <row r="113" spans="1:24" x14ac:dyDescent="0.2">
      <c r="A113" s="287"/>
      <c r="B113" s="333"/>
      <c r="C113" s="282" t="s">
        <v>8</v>
      </c>
      <c r="D113" s="191">
        <f>COUNTIF(D87:D111,"L")</f>
        <v>10</v>
      </c>
      <c r="I113" s="283" t="s">
        <v>8</v>
      </c>
      <c r="J113" s="191">
        <f>COUNTIF(J87:J111,"L")</f>
        <v>10</v>
      </c>
      <c r="N113" s="236"/>
      <c r="O113" s="243"/>
      <c r="P113" s="282"/>
      <c r="Q113" s="236"/>
      <c r="R113" s="236"/>
      <c r="S113" s="236"/>
      <c r="T113" s="236"/>
    </row>
    <row r="114" spans="1:24" ht="15.75" thickBot="1" x14ac:dyDescent="0.25">
      <c r="A114" s="287"/>
      <c r="B114" s="333"/>
      <c r="C114" s="282" t="s">
        <v>13</v>
      </c>
      <c r="D114" s="191">
        <f>COUNTIF(D87:D111,"P")</f>
        <v>10</v>
      </c>
      <c r="I114" s="283" t="s">
        <v>13</v>
      </c>
      <c r="J114" s="191">
        <f>COUNTIF(J87:J111,"P")</f>
        <v>11</v>
      </c>
      <c r="N114" s="236"/>
      <c r="O114" s="243"/>
      <c r="P114" s="282"/>
      <c r="Q114" s="236"/>
      <c r="R114" s="236"/>
      <c r="S114" s="236"/>
    </row>
    <row r="115" spans="1:24" x14ac:dyDescent="0.2">
      <c r="A115" s="287"/>
      <c r="B115" s="333"/>
      <c r="C115" s="282"/>
      <c r="D115" s="286">
        <f>SUM(D113:D114)</f>
        <v>20</v>
      </c>
      <c r="I115" s="283"/>
      <c r="J115" s="286">
        <f>SUM(J113:J114)</f>
        <v>21</v>
      </c>
      <c r="K115" s="236"/>
      <c r="L115" s="236"/>
      <c r="N115" s="236"/>
      <c r="O115" s="236"/>
      <c r="P115" s="236"/>
      <c r="Q115" s="236"/>
      <c r="R115" s="236"/>
      <c r="S115" s="236"/>
    </row>
    <row r="116" spans="1:24" x14ac:dyDescent="0.2">
      <c r="A116" s="191" t="s">
        <v>14</v>
      </c>
      <c r="B116" s="243"/>
      <c r="C116" s="191" t="str">
        <f>'Pembimbing Akademik'!$C$9</f>
        <v>Erlina Yanuarini, S.T., M.T., M.Sc.</v>
      </c>
      <c r="G116" s="191" t="s">
        <v>14</v>
      </c>
      <c r="I116" s="191" t="str">
        <f>'Pembimbing Akademik'!$C$10</f>
        <v>Drs. Sarito, S.T., M.Eng.</v>
      </c>
      <c r="N116" s="236"/>
      <c r="O116" s="243"/>
      <c r="P116" s="236"/>
      <c r="Q116" s="245"/>
      <c r="R116" s="245"/>
      <c r="S116" s="245"/>
    </row>
    <row r="117" spans="1:24" x14ac:dyDescent="0.2">
      <c r="A117" s="287"/>
      <c r="B117" s="333"/>
      <c r="C117" s="244"/>
      <c r="I117" s="281"/>
      <c r="N117" s="236"/>
      <c r="O117" s="236"/>
      <c r="P117" s="236"/>
      <c r="Q117" s="245"/>
      <c r="R117" s="245"/>
      <c r="S117" s="245"/>
    </row>
    <row r="119" spans="1:24" ht="18" x14ac:dyDescent="0.25">
      <c r="B119" s="189"/>
      <c r="C119" s="190"/>
      <c r="D119" s="189"/>
      <c r="E119" s="189"/>
      <c r="F119" s="189"/>
      <c r="G119" s="189"/>
      <c r="H119" s="189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</row>
    <row r="120" spans="1:24" ht="18" hidden="1" x14ac:dyDescent="0.25">
      <c r="A120" s="188" t="s">
        <v>1056</v>
      </c>
      <c r="B120" s="189"/>
      <c r="C120" s="190"/>
      <c r="D120" s="189"/>
      <c r="E120" s="189"/>
      <c r="F120" s="189"/>
      <c r="G120" s="189"/>
      <c r="H120" s="189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</row>
    <row r="121" spans="1:24" ht="18" hidden="1" x14ac:dyDescent="0.25">
      <c r="A121" s="188" t="s">
        <v>9</v>
      </c>
      <c r="B121" s="189"/>
      <c r="C121" s="190"/>
      <c r="D121" s="189"/>
      <c r="E121" s="189"/>
      <c r="F121" s="189"/>
      <c r="G121" s="189"/>
      <c r="H121" s="189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</row>
    <row r="122" spans="1:24" hidden="1" x14ac:dyDescent="0.2">
      <c r="A122" s="192"/>
      <c r="B122" s="192"/>
      <c r="C122" s="193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</row>
    <row r="123" spans="1:24" ht="16.5" hidden="1" thickBot="1" x14ac:dyDescent="0.3">
      <c r="A123" s="194" t="s">
        <v>571</v>
      </c>
      <c r="B123" s="194"/>
      <c r="C123" s="195"/>
      <c r="D123" s="194"/>
      <c r="E123" s="194"/>
      <c r="F123" s="194"/>
      <c r="G123" s="194" t="s">
        <v>572</v>
      </c>
      <c r="H123" s="194"/>
      <c r="I123" s="194"/>
      <c r="J123" s="194"/>
      <c r="K123" s="194"/>
      <c r="L123" s="194"/>
      <c r="M123" s="194"/>
      <c r="R123" s="194"/>
      <c r="S123" s="194"/>
      <c r="T123" s="334"/>
      <c r="U123" s="334"/>
      <c r="V123" s="334"/>
      <c r="W123" s="334"/>
      <c r="X123" s="334"/>
    </row>
    <row r="124" spans="1:24" ht="16.5" hidden="1" thickBot="1" x14ac:dyDescent="0.3">
      <c r="A124" s="291" t="s">
        <v>1</v>
      </c>
      <c r="B124" s="292" t="s">
        <v>2</v>
      </c>
      <c r="C124" s="292" t="s">
        <v>3</v>
      </c>
      <c r="D124" s="293" t="s">
        <v>4</v>
      </c>
      <c r="E124" s="194"/>
      <c r="F124" s="194"/>
      <c r="G124" s="291" t="s">
        <v>1</v>
      </c>
      <c r="H124" s="292" t="s">
        <v>2</v>
      </c>
      <c r="I124" s="292" t="s">
        <v>3</v>
      </c>
      <c r="J124" s="293" t="s">
        <v>4</v>
      </c>
      <c r="K124" s="208"/>
      <c r="L124" s="208"/>
      <c r="M124" s="194"/>
      <c r="R124" s="208"/>
      <c r="S124" s="208"/>
      <c r="T124" s="334"/>
      <c r="U124" s="251"/>
      <c r="V124" s="251"/>
      <c r="W124" s="251"/>
      <c r="X124" s="251"/>
    </row>
    <row r="125" spans="1:24" ht="15.75" hidden="1" x14ac:dyDescent="0.25">
      <c r="A125" s="247"/>
      <c r="B125" s="248"/>
      <c r="C125" s="248"/>
      <c r="D125" s="249"/>
      <c r="E125" s="194"/>
      <c r="F125" s="194"/>
      <c r="G125" s="247"/>
      <c r="H125" s="248"/>
      <c r="I125" s="248"/>
      <c r="J125" s="249"/>
      <c r="K125" s="251"/>
      <c r="L125" s="251"/>
      <c r="M125" s="334"/>
      <c r="R125" s="252"/>
      <c r="S125" s="252"/>
      <c r="T125" s="334"/>
      <c r="U125" s="251"/>
      <c r="V125" s="251"/>
      <c r="W125" s="251"/>
      <c r="X125" s="251"/>
    </row>
    <row r="126" spans="1:24" ht="18.75" hidden="1" x14ac:dyDescent="0.3">
      <c r="A126" s="294">
        <v>1</v>
      </c>
      <c r="B126" s="212">
        <v>1801311047</v>
      </c>
      <c r="C126" s="227" t="s">
        <v>532</v>
      </c>
      <c r="D126" s="335" t="s">
        <v>5</v>
      </c>
      <c r="E126" s="336"/>
      <c r="G126" s="316">
        <v>1</v>
      </c>
      <c r="H126" s="228">
        <v>1801311040</v>
      </c>
      <c r="I126" s="229" t="s">
        <v>394</v>
      </c>
      <c r="J126" s="230" t="s">
        <v>6</v>
      </c>
      <c r="K126" s="224"/>
      <c r="L126" s="224"/>
      <c r="M126" s="192"/>
      <c r="R126" s="224"/>
      <c r="S126" s="224"/>
      <c r="T126" s="192"/>
      <c r="U126" s="328"/>
      <c r="V126" s="328"/>
      <c r="W126" s="337"/>
      <c r="X126" s="338"/>
    </row>
    <row r="127" spans="1:24" ht="18.75" hidden="1" x14ac:dyDescent="0.3">
      <c r="A127" s="294">
        <v>2</v>
      </c>
      <c r="B127" s="212">
        <v>1801311032</v>
      </c>
      <c r="C127" s="227" t="s">
        <v>375</v>
      </c>
      <c r="D127" s="228" t="s">
        <v>5</v>
      </c>
      <c r="E127" s="336"/>
      <c r="G127" s="294">
        <v>2</v>
      </c>
      <c r="H127" s="228">
        <v>1801311027</v>
      </c>
      <c r="I127" s="229" t="s">
        <v>395</v>
      </c>
      <c r="J127" s="230" t="s">
        <v>5</v>
      </c>
      <c r="K127" s="224"/>
      <c r="L127" s="224"/>
      <c r="M127" s="192"/>
      <c r="R127" s="224"/>
      <c r="S127" s="224"/>
      <c r="T127" s="192"/>
      <c r="U127" s="328"/>
      <c r="V127" s="339"/>
      <c r="W127" s="340"/>
      <c r="X127" s="338"/>
    </row>
    <row r="128" spans="1:24" ht="18.75" hidden="1" x14ac:dyDescent="0.3">
      <c r="A128" s="294">
        <v>3</v>
      </c>
      <c r="B128" s="212">
        <v>1801311009</v>
      </c>
      <c r="C128" s="227" t="s">
        <v>376</v>
      </c>
      <c r="D128" s="228" t="s">
        <v>5</v>
      </c>
      <c r="E128" s="336"/>
      <c r="G128" s="294">
        <v>3</v>
      </c>
      <c r="H128" s="228">
        <v>1801311026</v>
      </c>
      <c r="I128" s="229" t="s">
        <v>396</v>
      </c>
      <c r="J128" s="230" t="s">
        <v>6</v>
      </c>
      <c r="K128" s="224"/>
      <c r="L128" s="224"/>
      <c r="M128" s="192"/>
      <c r="R128" s="224"/>
      <c r="S128" s="224"/>
      <c r="T128" s="192"/>
      <c r="U128" s="328"/>
      <c r="V128" s="328"/>
      <c r="W128" s="337"/>
      <c r="X128" s="338"/>
    </row>
    <row r="129" spans="1:24" ht="18.75" hidden="1" x14ac:dyDescent="0.3">
      <c r="A129" s="294">
        <v>4</v>
      </c>
      <c r="B129" s="212">
        <v>1801311042</v>
      </c>
      <c r="C129" s="227" t="s">
        <v>377</v>
      </c>
      <c r="D129" s="228" t="s">
        <v>5</v>
      </c>
      <c r="E129" s="336"/>
      <c r="G129" s="316">
        <v>4</v>
      </c>
      <c r="H129" s="228">
        <v>1801311013</v>
      </c>
      <c r="I129" s="229" t="s">
        <v>397</v>
      </c>
      <c r="J129" s="230" t="s">
        <v>6</v>
      </c>
      <c r="K129" s="224"/>
      <c r="L129" s="224"/>
      <c r="M129" s="192"/>
      <c r="R129" s="224"/>
      <c r="S129" s="224"/>
      <c r="T129" s="192"/>
      <c r="U129" s="328"/>
      <c r="V129" s="328"/>
      <c r="W129" s="337"/>
      <c r="X129" s="338"/>
    </row>
    <row r="130" spans="1:24" ht="18.75" hidden="1" x14ac:dyDescent="0.3">
      <c r="A130" s="294">
        <v>5</v>
      </c>
      <c r="B130" s="212">
        <v>1801311036</v>
      </c>
      <c r="C130" s="227" t="s">
        <v>378</v>
      </c>
      <c r="D130" s="228" t="s">
        <v>5</v>
      </c>
      <c r="E130" s="336"/>
      <c r="G130" s="294">
        <v>5</v>
      </c>
      <c r="H130" s="228">
        <v>1801311002</v>
      </c>
      <c r="I130" s="229" t="s">
        <v>398</v>
      </c>
      <c r="J130" s="230" t="s">
        <v>6</v>
      </c>
      <c r="K130" s="224"/>
      <c r="L130" s="224"/>
      <c r="M130" s="192"/>
      <c r="R130" s="224"/>
      <c r="S130" s="224"/>
      <c r="T130" s="192"/>
      <c r="U130" s="328"/>
      <c r="V130" s="339"/>
      <c r="W130" s="341"/>
      <c r="X130" s="338"/>
    </row>
    <row r="131" spans="1:24" ht="18.75" hidden="1" x14ac:dyDescent="0.3">
      <c r="A131" s="294">
        <v>6</v>
      </c>
      <c r="B131" s="212">
        <v>1801311024</v>
      </c>
      <c r="C131" s="227" t="s">
        <v>379</v>
      </c>
      <c r="D131" s="228" t="s">
        <v>6</v>
      </c>
      <c r="E131" s="336"/>
      <c r="G131" s="294">
        <v>6</v>
      </c>
      <c r="H131" s="228">
        <v>1801311025</v>
      </c>
      <c r="I131" s="229" t="s">
        <v>399</v>
      </c>
      <c r="J131" s="230" t="s">
        <v>6</v>
      </c>
      <c r="K131" s="224"/>
      <c r="L131" s="224"/>
      <c r="M131" s="192"/>
      <c r="R131" s="224"/>
      <c r="S131" s="224"/>
      <c r="T131" s="192"/>
      <c r="U131" s="328"/>
      <c r="V131" s="328"/>
      <c r="W131" s="337"/>
      <c r="X131" s="338"/>
    </row>
    <row r="132" spans="1:24" ht="18.75" hidden="1" x14ac:dyDescent="0.3">
      <c r="A132" s="294">
        <v>7</v>
      </c>
      <c r="B132" s="212">
        <v>1801311003</v>
      </c>
      <c r="C132" s="227" t="s">
        <v>380</v>
      </c>
      <c r="D132" s="228" t="s">
        <v>6</v>
      </c>
      <c r="E132" s="336"/>
      <c r="G132" s="316">
        <v>7</v>
      </c>
      <c r="H132" s="228">
        <v>1801311031</v>
      </c>
      <c r="I132" s="229" t="s">
        <v>400</v>
      </c>
      <c r="J132" s="230" t="s">
        <v>6</v>
      </c>
      <c r="K132" s="224"/>
      <c r="L132" s="224"/>
      <c r="M132" s="192"/>
      <c r="R132" s="224"/>
      <c r="S132" s="224"/>
      <c r="T132" s="192"/>
      <c r="U132" s="328"/>
      <c r="V132" s="339"/>
      <c r="W132" s="341"/>
      <c r="X132" s="338"/>
    </row>
    <row r="133" spans="1:24" ht="18.75" hidden="1" x14ac:dyDescent="0.3">
      <c r="A133" s="294">
        <v>8</v>
      </c>
      <c r="B133" s="212">
        <v>1801311019</v>
      </c>
      <c r="C133" s="227" t="s">
        <v>381</v>
      </c>
      <c r="D133" s="228" t="s">
        <v>6</v>
      </c>
      <c r="E133" s="336"/>
      <c r="G133" s="294">
        <v>8</v>
      </c>
      <c r="H133" s="228">
        <v>1801311012</v>
      </c>
      <c r="I133" s="229" t="s">
        <v>401</v>
      </c>
      <c r="J133" s="230" t="s">
        <v>5</v>
      </c>
      <c r="K133" s="224"/>
      <c r="L133" s="224"/>
      <c r="M133" s="192"/>
      <c r="R133" s="224"/>
      <c r="S133" s="224"/>
      <c r="T133" s="192"/>
      <c r="U133" s="328"/>
      <c r="V133" s="328"/>
      <c r="W133" s="342"/>
      <c r="X133" s="338"/>
    </row>
    <row r="134" spans="1:24" ht="18.75" hidden="1" x14ac:dyDescent="0.3">
      <c r="A134" s="316">
        <v>9</v>
      </c>
      <c r="B134" s="212">
        <v>1801311039</v>
      </c>
      <c r="C134" s="227" t="s">
        <v>382</v>
      </c>
      <c r="D134" s="228" t="s">
        <v>5</v>
      </c>
      <c r="E134" s="336"/>
      <c r="G134" s="294">
        <v>9</v>
      </c>
      <c r="H134" s="228">
        <v>1801311045</v>
      </c>
      <c r="I134" s="229" t="s">
        <v>402</v>
      </c>
      <c r="J134" s="230" t="s">
        <v>6</v>
      </c>
      <c r="K134" s="224"/>
      <c r="L134" s="224"/>
      <c r="M134" s="192"/>
      <c r="R134" s="224"/>
      <c r="S134" s="224"/>
      <c r="T134" s="192"/>
      <c r="U134" s="328"/>
      <c r="V134" s="328"/>
      <c r="W134" s="337"/>
      <c r="X134" s="338"/>
    </row>
    <row r="135" spans="1:24" ht="18.75" hidden="1" x14ac:dyDescent="0.3">
      <c r="A135" s="294">
        <v>10</v>
      </c>
      <c r="B135" s="212">
        <v>1801311041</v>
      </c>
      <c r="C135" s="227" t="s">
        <v>383</v>
      </c>
      <c r="D135" s="228" t="s">
        <v>6</v>
      </c>
      <c r="E135" s="336"/>
      <c r="G135" s="316">
        <v>10</v>
      </c>
      <c r="H135" s="343" t="s">
        <v>550</v>
      </c>
      <c r="I135" s="344" t="s">
        <v>543</v>
      </c>
      <c r="J135" s="232" t="s">
        <v>6</v>
      </c>
      <c r="K135" s="224"/>
      <c r="L135" s="224"/>
      <c r="M135" s="192"/>
      <c r="R135" s="224"/>
      <c r="S135" s="224"/>
      <c r="T135" s="192"/>
      <c r="U135" s="328"/>
      <c r="V135" s="328"/>
      <c r="W135" s="337"/>
      <c r="X135" s="338"/>
    </row>
    <row r="136" spans="1:24" ht="18.75" hidden="1" x14ac:dyDescent="0.3">
      <c r="A136" s="294">
        <v>11</v>
      </c>
      <c r="B136" s="212">
        <v>1801311022</v>
      </c>
      <c r="C136" s="227" t="s">
        <v>384</v>
      </c>
      <c r="D136" s="228" t="s">
        <v>5</v>
      </c>
      <c r="E136" s="336"/>
      <c r="G136" s="294">
        <v>11</v>
      </c>
      <c r="H136" s="228">
        <v>1801311037</v>
      </c>
      <c r="I136" s="229" t="s">
        <v>403</v>
      </c>
      <c r="J136" s="230" t="s">
        <v>5</v>
      </c>
      <c r="K136" s="224"/>
      <c r="L136" s="224"/>
      <c r="M136" s="192"/>
      <c r="R136" s="224"/>
      <c r="S136" s="224"/>
      <c r="T136" s="192"/>
      <c r="U136" s="328"/>
      <c r="V136" s="328"/>
      <c r="W136" s="337"/>
      <c r="X136" s="338"/>
    </row>
    <row r="137" spans="1:24" ht="18.75" hidden="1" x14ac:dyDescent="0.3">
      <c r="A137" s="294">
        <v>12</v>
      </c>
      <c r="B137" s="212">
        <v>1801311029</v>
      </c>
      <c r="C137" s="227" t="s">
        <v>385</v>
      </c>
      <c r="D137" s="228" t="s">
        <v>5</v>
      </c>
      <c r="E137" s="336"/>
      <c r="G137" s="294">
        <v>12</v>
      </c>
      <c r="H137" s="228">
        <v>1801311021</v>
      </c>
      <c r="I137" s="229" t="s">
        <v>404</v>
      </c>
      <c r="J137" s="230" t="s">
        <v>5</v>
      </c>
      <c r="K137" s="224"/>
      <c r="L137" s="224"/>
      <c r="M137" s="192"/>
      <c r="R137" s="224"/>
      <c r="S137" s="224"/>
      <c r="T137" s="192"/>
      <c r="U137" s="328"/>
      <c r="V137" s="345"/>
      <c r="W137" s="346"/>
      <c r="X137" s="347"/>
    </row>
    <row r="138" spans="1:24" ht="18.75" hidden="1" x14ac:dyDescent="0.3">
      <c r="A138" s="316">
        <v>13</v>
      </c>
      <c r="B138" s="253" t="s">
        <v>535</v>
      </c>
      <c r="C138" s="254" t="s">
        <v>536</v>
      </c>
      <c r="D138" s="228" t="s">
        <v>6</v>
      </c>
      <c r="E138" s="336"/>
      <c r="G138" s="316">
        <v>13</v>
      </c>
      <c r="H138" s="228">
        <v>1801311017</v>
      </c>
      <c r="I138" s="229" t="s">
        <v>405</v>
      </c>
      <c r="J138" s="230" t="s">
        <v>5</v>
      </c>
      <c r="K138" s="224"/>
      <c r="L138" s="224"/>
      <c r="M138" s="192"/>
      <c r="R138" s="224"/>
      <c r="S138" s="224"/>
      <c r="T138" s="192"/>
      <c r="U138" s="328"/>
      <c r="V138" s="328"/>
      <c r="W138" s="337"/>
      <c r="X138" s="338"/>
    </row>
    <row r="139" spans="1:24" ht="18.75" hidden="1" x14ac:dyDescent="0.3">
      <c r="A139" s="294">
        <v>14</v>
      </c>
      <c r="B139" s="212">
        <v>1801311028</v>
      </c>
      <c r="C139" s="227" t="s">
        <v>386</v>
      </c>
      <c r="D139" s="228" t="s">
        <v>5</v>
      </c>
      <c r="E139" s="336"/>
      <c r="G139" s="294">
        <v>14</v>
      </c>
      <c r="H139" s="228">
        <v>1801311006</v>
      </c>
      <c r="I139" s="229" t="s">
        <v>406</v>
      </c>
      <c r="J139" s="230" t="s">
        <v>5</v>
      </c>
      <c r="K139" s="224"/>
      <c r="L139" s="224"/>
      <c r="M139" s="192"/>
      <c r="O139" s="191" t="s">
        <v>15</v>
      </c>
      <c r="R139" s="224"/>
      <c r="S139" s="224"/>
      <c r="T139" s="192"/>
      <c r="U139" s="328"/>
      <c r="V139" s="339"/>
      <c r="W139" s="340"/>
      <c r="X139" s="338"/>
    </row>
    <row r="140" spans="1:24" ht="18.75" hidden="1" x14ac:dyDescent="0.3">
      <c r="A140" s="294">
        <v>15</v>
      </c>
      <c r="B140" s="212">
        <v>1801311005</v>
      </c>
      <c r="C140" s="227" t="s">
        <v>387</v>
      </c>
      <c r="D140" s="228" t="s">
        <v>6</v>
      </c>
      <c r="E140" s="336"/>
      <c r="G140" s="294">
        <v>15</v>
      </c>
      <c r="H140" s="228">
        <v>1801311008</v>
      </c>
      <c r="I140" s="229" t="s">
        <v>407</v>
      </c>
      <c r="J140" s="230" t="s">
        <v>6</v>
      </c>
      <c r="K140" s="224"/>
      <c r="L140" s="224"/>
      <c r="M140" s="192"/>
      <c r="R140" s="224"/>
      <c r="S140" s="224"/>
      <c r="T140" s="192"/>
      <c r="U140" s="328"/>
      <c r="V140" s="345"/>
      <c r="W140" s="346"/>
      <c r="X140" s="347"/>
    </row>
    <row r="141" spans="1:24" ht="18.75" hidden="1" x14ac:dyDescent="0.3">
      <c r="A141" s="294">
        <v>16</v>
      </c>
      <c r="B141" s="212">
        <v>1801311010</v>
      </c>
      <c r="C141" s="227" t="s">
        <v>388</v>
      </c>
      <c r="D141" s="228" t="s">
        <v>6</v>
      </c>
      <c r="E141" s="336"/>
      <c r="G141" s="316">
        <v>16</v>
      </c>
      <c r="H141" s="228">
        <v>1801311018</v>
      </c>
      <c r="I141" s="229" t="s">
        <v>408</v>
      </c>
      <c r="J141" s="230" t="s">
        <v>5</v>
      </c>
      <c r="K141" s="224"/>
      <c r="L141" s="224"/>
      <c r="M141" s="192"/>
      <c r="R141" s="224"/>
      <c r="S141" s="224"/>
      <c r="T141" s="192"/>
      <c r="U141" s="328"/>
      <c r="V141" s="328"/>
      <c r="W141" s="342"/>
      <c r="X141" s="347"/>
    </row>
    <row r="142" spans="1:24" ht="18.75" hidden="1" x14ac:dyDescent="0.3">
      <c r="A142" s="316">
        <v>17</v>
      </c>
      <c r="B142" s="212">
        <v>1801311033</v>
      </c>
      <c r="C142" s="227" t="s">
        <v>389</v>
      </c>
      <c r="D142" s="348" t="s">
        <v>6</v>
      </c>
      <c r="E142" s="336"/>
      <c r="G142" s="294">
        <v>17</v>
      </c>
      <c r="H142" s="228">
        <v>1801311004</v>
      </c>
      <c r="I142" s="229" t="s">
        <v>409</v>
      </c>
      <c r="J142" s="230" t="s">
        <v>6</v>
      </c>
      <c r="K142" s="224"/>
      <c r="L142" s="224"/>
      <c r="M142" s="192"/>
      <c r="R142" s="224"/>
      <c r="S142" s="224"/>
      <c r="T142" s="192"/>
      <c r="U142" s="328"/>
      <c r="V142" s="339"/>
      <c r="W142" s="341"/>
      <c r="X142" s="338"/>
    </row>
    <row r="143" spans="1:24" ht="18.75" hidden="1" x14ac:dyDescent="0.3">
      <c r="A143" s="316">
        <v>18</v>
      </c>
      <c r="B143" s="212">
        <v>1801311023</v>
      </c>
      <c r="C143" s="227" t="s">
        <v>390</v>
      </c>
      <c r="D143" s="228" t="s">
        <v>5</v>
      </c>
      <c r="E143" s="336"/>
      <c r="G143" s="294">
        <v>18</v>
      </c>
      <c r="H143" s="228">
        <v>1801311044</v>
      </c>
      <c r="I143" s="229" t="s">
        <v>410</v>
      </c>
      <c r="J143" s="230" t="s">
        <v>5</v>
      </c>
      <c r="K143" s="224"/>
      <c r="L143" s="224"/>
      <c r="M143" s="192"/>
      <c r="R143" s="224"/>
      <c r="S143" s="224"/>
      <c r="T143" s="192"/>
      <c r="U143" s="328"/>
      <c r="V143" s="339"/>
      <c r="W143" s="341"/>
      <c r="X143" s="338"/>
    </row>
    <row r="144" spans="1:24" ht="18.75" hidden="1" x14ac:dyDescent="0.3">
      <c r="A144" s="316">
        <v>19</v>
      </c>
      <c r="B144" s="212">
        <v>1801311016</v>
      </c>
      <c r="C144" s="227" t="s">
        <v>391</v>
      </c>
      <c r="D144" s="228" t="s">
        <v>6</v>
      </c>
      <c r="E144" s="336"/>
      <c r="G144" s="316">
        <v>19</v>
      </c>
      <c r="H144" s="228">
        <v>1801311014</v>
      </c>
      <c r="I144" s="229" t="s">
        <v>411</v>
      </c>
      <c r="J144" s="230" t="s">
        <v>5</v>
      </c>
      <c r="K144" s="224"/>
      <c r="L144" s="224"/>
      <c r="M144" s="192"/>
      <c r="R144" s="224"/>
      <c r="S144" s="224"/>
      <c r="T144" s="192"/>
      <c r="U144" s="328"/>
      <c r="V144" s="339"/>
      <c r="W144" s="341"/>
      <c r="X144" s="338"/>
    </row>
    <row r="145" spans="1:24" ht="18.75" hidden="1" x14ac:dyDescent="0.3">
      <c r="A145" s="316">
        <v>20</v>
      </c>
      <c r="B145" s="212">
        <v>1801311015</v>
      </c>
      <c r="C145" s="227" t="s">
        <v>392</v>
      </c>
      <c r="D145" s="230" t="s">
        <v>6</v>
      </c>
      <c r="E145" s="349"/>
      <c r="G145" s="294">
        <v>20</v>
      </c>
      <c r="H145" s="228">
        <v>1801311034</v>
      </c>
      <c r="I145" s="229" t="s">
        <v>412</v>
      </c>
      <c r="J145" s="230" t="s">
        <v>6</v>
      </c>
      <c r="K145" s="224"/>
      <c r="L145" s="224"/>
      <c r="M145" s="192"/>
      <c r="R145" s="224"/>
      <c r="S145" s="224"/>
      <c r="T145" s="192"/>
      <c r="U145" s="328"/>
      <c r="V145" s="328"/>
      <c r="W145" s="337"/>
      <c r="X145" s="338"/>
    </row>
    <row r="146" spans="1:24" ht="18.75" hidden="1" x14ac:dyDescent="0.3">
      <c r="A146" s="316">
        <v>21</v>
      </c>
      <c r="B146" s="212">
        <v>1801311020</v>
      </c>
      <c r="C146" s="227" t="s">
        <v>393</v>
      </c>
      <c r="D146" s="230" t="s">
        <v>6</v>
      </c>
      <c r="E146" s="349"/>
      <c r="G146" s="294">
        <v>21</v>
      </c>
      <c r="H146" s="228">
        <v>1801311046</v>
      </c>
      <c r="I146" s="229" t="s">
        <v>413</v>
      </c>
      <c r="J146" s="230" t="s">
        <v>6</v>
      </c>
      <c r="K146" s="217"/>
      <c r="L146" s="217"/>
      <c r="R146" s="224"/>
      <c r="S146" s="224"/>
      <c r="T146" s="192"/>
      <c r="U146" s="328"/>
      <c r="V146" s="350"/>
      <c r="W146" s="351"/>
      <c r="X146" s="338"/>
    </row>
    <row r="147" spans="1:24" ht="18.75" hidden="1" x14ac:dyDescent="0.3">
      <c r="A147" s="316">
        <v>22</v>
      </c>
      <c r="B147" s="352"/>
      <c r="C147" s="353"/>
      <c r="D147" s="232"/>
      <c r="G147" s="316">
        <v>22</v>
      </c>
      <c r="H147" s="228">
        <v>1801311035</v>
      </c>
      <c r="I147" s="229" t="s">
        <v>414</v>
      </c>
      <c r="J147" s="230" t="s">
        <v>6</v>
      </c>
      <c r="K147" s="217"/>
      <c r="L147" s="217"/>
      <c r="R147" s="224"/>
      <c r="S147" s="224"/>
      <c r="T147" s="192"/>
      <c r="U147" s="328"/>
      <c r="V147" s="354"/>
      <c r="W147" s="355"/>
      <c r="X147" s="338"/>
    </row>
    <row r="148" spans="1:24" ht="18.75" hidden="1" x14ac:dyDescent="0.3">
      <c r="A148" s="294">
        <v>23</v>
      </c>
      <c r="B148" s="343"/>
      <c r="C148" s="344"/>
      <c r="D148" s="232"/>
      <c r="G148" s="294">
        <v>23</v>
      </c>
      <c r="H148" s="212">
        <v>1801311043</v>
      </c>
      <c r="I148" s="227" t="s">
        <v>559</v>
      </c>
      <c r="J148" s="356" t="s">
        <v>6</v>
      </c>
      <c r="K148" s="217"/>
      <c r="L148" s="217"/>
      <c r="R148" s="224"/>
      <c r="S148" s="224"/>
      <c r="T148" s="192"/>
      <c r="U148" s="328"/>
      <c r="V148" s="357"/>
      <c r="W148" s="358"/>
      <c r="X148" s="338"/>
    </row>
    <row r="149" spans="1:24" ht="18.75" hidden="1" x14ac:dyDescent="0.3">
      <c r="A149" s="315"/>
      <c r="B149" s="359"/>
      <c r="C149" s="360"/>
      <c r="D149" s="361"/>
      <c r="G149" s="315">
        <v>24</v>
      </c>
      <c r="H149" s="253"/>
      <c r="I149" s="254"/>
      <c r="J149" s="255"/>
      <c r="K149" s="224"/>
      <c r="L149" s="224"/>
      <c r="R149" s="224"/>
      <c r="S149" s="224"/>
      <c r="T149" s="192"/>
      <c r="U149" s="328"/>
      <c r="V149" s="362"/>
      <c r="W149" s="363"/>
      <c r="X149" s="338"/>
    </row>
    <row r="150" spans="1:24" ht="15.75" hidden="1" thickBot="1" x14ac:dyDescent="0.25">
      <c r="A150" s="317"/>
      <c r="B150" s="318"/>
      <c r="C150" s="319"/>
      <c r="D150" s="320"/>
      <c r="G150" s="321"/>
      <c r="H150" s="322"/>
      <c r="I150" s="323"/>
      <c r="J150" s="324"/>
      <c r="K150" s="325"/>
      <c r="L150" s="325"/>
      <c r="R150" s="275"/>
      <c r="S150" s="275"/>
      <c r="T150" s="192"/>
      <c r="U150" s="328"/>
      <c r="V150" s="364"/>
      <c r="W150" s="365"/>
      <c r="X150" s="338"/>
    </row>
    <row r="151" spans="1:24" hidden="1" x14ac:dyDescent="0.2">
      <c r="A151" s="252"/>
      <c r="B151" s="252"/>
      <c r="C151" s="245"/>
      <c r="D151" s="252"/>
      <c r="G151" s="252"/>
      <c r="H151" s="252"/>
      <c r="I151" s="245"/>
      <c r="J151" s="252"/>
      <c r="K151" s="252"/>
      <c r="L151" s="252"/>
      <c r="R151" s="275"/>
      <c r="S151" s="275"/>
      <c r="T151" s="193"/>
      <c r="U151" s="328"/>
      <c r="V151" s="364"/>
      <c r="W151" s="365"/>
      <c r="X151" s="338"/>
    </row>
    <row r="152" spans="1:24" hidden="1" x14ac:dyDescent="0.2">
      <c r="A152" s="287"/>
      <c r="B152" s="333"/>
      <c r="C152" s="282" t="s">
        <v>8</v>
      </c>
      <c r="D152" s="191">
        <f>COUNTIF(D126:D150,"L")</f>
        <v>10</v>
      </c>
      <c r="I152" s="283" t="s">
        <v>8</v>
      </c>
      <c r="J152" s="191">
        <f>COUNTIF(J126:J150,"L")</f>
        <v>9</v>
      </c>
      <c r="T152" s="193"/>
      <c r="U152" s="328"/>
      <c r="V152" s="364"/>
      <c r="W152" s="366"/>
      <c r="X152" s="367"/>
    </row>
    <row r="153" spans="1:24" ht="15.75" hidden="1" thickBot="1" x14ac:dyDescent="0.25">
      <c r="A153" s="287"/>
      <c r="B153" s="333"/>
      <c r="C153" s="282" t="s">
        <v>13</v>
      </c>
      <c r="D153" s="191">
        <f>COUNTIF(D126:D150,"P")</f>
        <v>11</v>
      </c>
      <c r="I153" s="283" t="s">
        <v>13</v>
      </c>
      <c r="J153" s="191">
        <f>COUNTIF(J126:J150,"P")</f>
        <v>14</v>
      </c>
      <c r="T153" s="193"/>
      <c r="U153" s="328"/>
      <c r="V153" s="364"/>
      <c r="W153" s="366"/>
      <c r="X153" s="367"/>
    </row>
    <row r="154" spans="1:24" hidden="1" x14ac:dyDescent="0.2">
      <c r="A154" s="287"/>
      <c r="B154" s="333"/>
      <c r="C154" s="282"/>
      <c r="D154" s="286">
        <f>SUM(D152:D153)</f>
        <v>21</v>
      </c>
      <c r="I154" s="283"/>
      <c r="J154" s="286">
        <f>SUM(J152:J153)</f>
        <v>23</v>
      </c>
      <c r="K154" s="236"/>
      <c r="L154" s="236"/>
      <c r="R154" s="236"/>
      <c r="S154" s="236"/>
      <c r="T154" s="192"/>
      <c r="U154" s="368"/>
      <c r="V154" s="328"/>
      <c r="W154" s="365"/>
      <c r="X154" s="193"/>
    </row>
    <row r="155" spans="1:24" x14ac:dyDescent="0.2">
      <c r="B155" s="243"/>
      <c r="C155" s="244"/>
      <c r="D155" s="236"/>
      <c r="T155" s="192"/>
      <c r="U155" s="193"/>
      <c r="V155" s="193"/>
      <c r="W155" s="369"/>
      <c r="X155" s="193"/>
    </row>
    <row r="156" spans="1:24" x14ac:dyDescent="0.2">
      <c r="B156" s="243"/>
      <c r="C156" s="244"/>
      <c r="D156" s="287"/>
      <c r="G156" s="287"/>
      <c r="H156" s="287"/>
      <c r="J156" s="287"/>
      <c r="K156" s="287"/>
      <c r="L156" s="287"/>
      <c r="T156" s="192"/>
      <c r="U156" s="192"/>
      <c r="V156" s="192"/>
      <c r="W156" s="192"/>
      <c r="X156" s="192"/>
    </row>
    <row r="157" spans="1:24" ht="15.75" x14ac:dyDescent="0.25">
      <c r="A157" s="194"/>
      <c r="T157" s="192"/>
      <c r="U157" s="192"/>
      <c r="V157" s="192"/>
      <c r="W157" s="192"/>
      <c r="X157" s="192"/>
    </row>
    <row r="158" spans="1:24" ht="20.25" hidden="1" x14ac:dyDescent="0.3">
      <c r="A158" s="206" t="s">
        <v>211</v>
      </c>
      <c r="B158" s="370"/>
      <c r="C158" s="371"/>
      <c r="D158" s="370"/>
      <c r="E158" s="370"/>
      <c r="F158" s="370"/>
      <c r="G158" s="370"/>
      <c r="H158" s="370"/>
      <c r="I158" s="370"/>
    </row>
    <row r="159" spans="1:24" ht="18" hidden="1" x14ac:dyDescent="0.25">
      <c r="A159" s="196" t="str">
        <f>CONCATENATE("PADA SEMESTER"," ",'Pembimbing Akademik'!$E$25,", ","TAHUN AKADEMIK"," : ",'Pembimbing Akademik'!$F$25)</f>
        <v>PADA SEMESTER GENAP, TAHUN AKADEMIK : 2021 / 2022</v>
      </c>
      <c r="B159" s="216"/>
      <c r="C159" s="241"/>
    </row>
    <row r="160" spans="1:24" ht="18" hidden="1" x14ac:dyDescent="0.25">
      <c r="A160" s="196" t="s">
        <v>9</v>
      </c>
      <c r="B160" s="216"/>
      <c r="C160" s="241"/>
      <c r="H160" s="188"/>
    </row>
    <row r="161" spans="1:17" ht="18" hidden="1" x14ac:dyDescent="0.25">
      <c r="A161" s="194"/>
      <c r="H161" s="188"/>
    </row>
    <row r="162" spans="1:17" ht="15.75" hidden="1" thickBot="1" x14ac:dyDescent="0.25"/>
    <row r="163" spans="1:17" ht="16.5" hidden="1" thickBot="1" x14ac:dyDescent="0.3">
      <c r="A163" s="372" t="s">
        <v>1</v>
      </c>
      <c r="B163" s="292" t="s">
        <v>2</v>
      </c>
      <c r="C163" s="373" t="s">
        <v>3</v>
      </c>
      <c r="D163" s="1052" t="s">
        <v>7</v>
      </c>
      <c r="E163" s="1053"/>
      <c r="F163" s="1053"/>
      <c r="G163" s="1053"/>
      <c r="H163" s="1053"/>
      <c r="I163" s="1054"/>
    </row>
    <row r="164" spans="1:17" hidden="1" x14ac:dyDescent="0.2">
      <c r="A164" s="374"/>
      <c r="B164" s="375"/>
      <c r="C164" s="286"/>
      <c r="D164" s="376"/>
      <c r="E164" s="377"/>
      <c r="F164" s="377"/>
      <c r="G164" s="377"/>
      <c r="H164" s="377"/>
      <c r="I164" s="378"/>
    </row>
    <row r="165" spans="1:17" ht="18.75" hidden="1" x14ac:dyDescent="0.3">
      <c r="A165" s="379">
        <v>1</v>
      </c>
      <c r="B165" s="380"/>
      <c r="C165" s="227"/>
      <c r="D165" s="1038"/>
      <c r="E165" s="1039"/>
      <c r="F165" s="1039"/>
      <c r="G165" s="1039"/>
      <c r="H165" s="1039"/>
      <c r="I165" s="1040"/>
    </row>
    <row r="166" spans="1:17" ht="15.75" hidden="1" x14ac:dyDescent="0.25">
      <c r="A166" s="381">
        <v>2</v>
      </c>
      <c r="B166" s="382"/>
      <c r="C166" s="383"/>
      <c r="D166" s="1035"/>
      <c r="E166" s="1036"/>
      <c r="F166" s="1036"/>
      <c r="G166" s="1036"/>
      <c r="H166" s="1036"/>
      <c r="I166" s="1037"/>
    </row>
    <row r="167" spans="1:17" ht="18.75" hidden="1" x14ac:dyDescent="0.3">
      <c r="A167" s="379">
        <v>3</v>
      </c>
      <c r="B167" s="384"/>
      <c r="C167" s="385"/>
      <c r="D167" s="1032"/>
      <c r="E167" s="1033"/>
      <c r="F167" s="1033"/>
      <c r="G167" s="1033"/>
      <c r="H167" s="1033"/>
      <c r="I167" s="1034"/>
    </row>
    <row r="168" spans="1:17" ht="18.75" hidden="1" x14ac:dyDescent="0.3">
      <c r="A168" s="381">
        <v>4</v>
      </c>
      <c r="B168" s="384"/>
      <c r="C168" s="385"/>
      <c r="D168" s="1032"/>
      <c r="E168" s="1033"/>
      <c r="F168" s="1033"/>
      <c r="G168" s="1033"/>
      <c r="H168" s="1033"/>
      <c r="I168" s="1034"/>
    </row>
    <row r="169" spans="1:17" ht="18.75" hidden="1" x14ac:dyDescent="0.3">
      <c r="A169" s="379">
        <v>5</v>
      </c>
      <c r="B169" s="384"/>
      <c r="C169" s="385"/>
      <c r="D169" s="1032"/>
      <c r="E169" s="1033"/>
      <c r="F169" s="1033"/>
      <c r="G169" s="1033"/>
      <c r="H169" s="1033"/>
      <c r="I169" s="1034"/>
    </row>
    <row r="170" spans="1:17" ht="18.75" hidden="1" x14ac:dyDescent="0.3">
      <c r="A170" s="381">
        <v>6</v>
      </c>
      <c r="B170" s="384"/>
      <c r="C170" s="385"/>
      <c r="D170" s="1032"/>
      <c r="E170" s="1033"/>
      <c r="F170" s="1033"/>
      <c r="G170" s="1033"/>
      <c r="H170" s="1033"/>
      <c r="I170" s="1034"/>
    </row>
    <row r="171" spans="1:17" ht="18.75" hidden="1" x14ac:dyDescent="0.3">
      <c r="A171" s="379">
        <v>7</v>
      </c>
      <c r="B171" s="384"/>
      <c r="C171" s="385"/>
      <c r="D171" s="1032"/>
      <c r="E171" s="1033"/>
      <c r="F171" s="1033"/>
      <c r="G171" s="1033"/>
      <c r="H171" s="1033"/>
      <c r="I171" s="1034"/>
    </row>
    <row r="172" spans="1:17" ht="19.5" hidden="1" customHeight="1" x14ac:dyDescent="0.3">
      <c r="A172" s="381">
        <v>8</v>
      </c>
      <c r="B172" s="384"/>
      <c r="C172" s="385"/>
      <c r="D172" s="1032"/>
      <c r="E172" s="1033"/>
      <c r="F172" s="1033"/>
      <c r="G172" s="1033"/>
      <c r="H172" s="1033"/>
      <c r="I172" s="1034"/>
    </row>
    <row r="173" spans="1:17" ht="18.75" hidden="1" x14ac:dyDescent="0.3">
      <c r="A173" s="379">
        <v>9</v>
      </c>
      <c r="B173" s="384"/>
      <c r="C173" s="385"/>
      <c r="D173" s="1032"/>
      <c r="E173" s="1033"/>
      <c r="F173" s="1033"/>
      <c r="G173" s="1033"/>
      <c r="H173" s="1033"/>
      <c r="I173" s="1034"/>
      <c r="N173" s="195"/>
      <c r="O173" s="195"/>
      <c r="P173" s="195"/>
      <c r="Q173" s="195"/>
    </row>
    <row r="174" spans="1:17" ht="18.75" hidden="1" x14ac:dyDescent="0.3">
      <c r="A174" s="381">
        <v>10</v>
      </c>
      <c r="B174" s="384"/>
      <c r="C174" s="385"/>
      <c r="D174" s="1032"/>
      <c r="E174" s="1033"/>
      <c r="F174" s="1033"/>
      <c r="G174" s="1033"/>
      <c r="H174" s="1033"/>
      <c r="I174" s="1034"/>
      <c r="N174" s="201"/>
      <c r="O174" s="201"/>
      <c r="P174" s="201"/>
      <c r="Q174" s="201"/>
    </row>
    <row r="175" spans="1:17" ht="18.75" hidden="1" x14ac:dyDescent="0.3">
      <c r="A175" s="379">
        <v>11</v>
      </c>
      <c r="B175" s="386"/>
      <c r="C175" s="387"/>
      <c r="D175" s="1035"/>
      <c r="E175" s="1036"/>
      <c r="F175" s="1036"/>
      <c r="G175" s="1036"/>
      <c r="H175" s="1036"/>
      <c r="I175" s="1037"/>
      <c r="N175" s="208"/>
      <c r="O175" s="208"/>
      <c r="P175" s="208"/>
      <c r="Q175" s="208"/>
    </row>
    <row r="176" spans="1:17" ht="18.75" hidden="1" x14ac:dyDescent="0.3">
      <c r="A176" s="381">
        <v>12</v>
      </c>
      <c r="B176" s="386"/>
      <c r="C176" s="387"/>
      <c r="D176" s="1035"/>
      <c r="E176" s="1036"/>
      <c r="F176" s="1036"/>
      <c r="G176" s="1036"/>
      <c r="H176" s="1036"/>
      <c r="I176" s="1037"/>
      <c r="N176" s="299"/>
      <c r="O176" s="388"/>
      <c r="P176" s="225"/>
      <c r="Q176" s="217"/>
    </row>
    <row r="177" spans="1:17" ht="18.75" hidden="1" x14ac:dyDescent="0.3">
      <c r="A177" s="379">
        <v>13</v>
      </c>
      <c r="B177" s="384"/>
      <c r="C177" s="389"/>
      <c r="D177" s="1035"/>
      <c r="E177" s="1036"/>
      <c r="F177" s="1036"/>
      <c r="G177" s="1036"/>
      <c r="H177" s="1036"/>
      <c r="I177" s="1037"/>
      <c r="N177" s="299"/>
      <c r="O177" s="388"/>
      <c r="P177" s="225"/>
      <c r="Q177" s="217"/>
    </row>
    <row r="178" spans="1:17" ht="18.75" hidden="1" x14ac:dyDescent="0.3">
      <c r="A178" s="381">
        <v>14</v>
      </c>
      <c r="B178" s="384"/>
      <c r="C178" s="385"/>
      <c r="D178" s="1035"/>
      <c r="E178" s="1036"/>
      <c r="F178" s="1036"/>
      <c r="G178" s="1036"/>
      <c r="H178" s="1036"/>
      <c r="I178" s="1037"/>
      <c r="N178" s="299"/>
      <c r="O178" s="388"/>
      <c r="P178" s="225"/>
      <c r="Q178" s="217"/>
    </row>
    <row r="179" spans="1:17" ht="18.75" hidden="1" x14ac:dyDescent="0.3">
      <c r="A179" s="379">
        <v>15</v>
      </c>
      <c r="B179" s="386"/>
      <c r="C179" s="385"/>
      <c r="D179" s="1049"/>
      <c r="E179" s="1050"/>
      <c r="F179" s="1050"/>
      <c r="G179" s="1050"/>
      <c r="H179" s="1050"/>
      <c r="I179" s="1051"/>
      <c r="N179" s="299"/>
      <c r="O179" s="390"/>
      <c r="P179" s="391"/>
      <c r="Q179" s="217"/>
    </row>
    <row r="180" spans="1:17" ht="18.75" hidden="1" x14ac:dyDescent="0.3">
      <c r="A180" s="381">
        <v>16</v>
      </c>
      <c r="B180" s="384"/>
      <c r="C180" s="385"/>
      <c r="D180" s="1035"/>
      <c r="E180" s="1036"/>
      <c r="F180" s="1036"/>
      <c r="G180" s="1036"/>
      <c r="H180" s="1036"/>
      <c r="I180" s="1037"/>
      <c r="N180" s="299"/>
      <c r="O180" s="392"/>
      <c r="P180" s="393"/>
      <c r="Q180" s="217"/>
    </row>
    <row r="181" spans="1:17" ht="18.75" hidden="1" x14ac:dyDescent="0.3">
      <c r="A181" s="379">
        <v>17</v>
      </c>
      <c r="B181" s="384"/>
      <c r="C181" s="385"/>
      <c r="D181" s="394"/>
      <c r="E181" s="395"/>
      <c r="F181" s="395"/>
      <c r="G181" s="395"/>
      <c r="H181" s="395"/>
      <c r="I181" s="396"/>
      <c r="N181" s="299"/>
      <c r="O181" s="388"/>
      <c r="P181" s="225"/>
      <c r="Q181" s="217"/>
    </row>
    <row r="182" spans="1:17" ht="18.75" hidden="1" x14ac:dyDescent="0.3">
      <c r="A182" s="381">
        <v>18</v>
      </c>
      <c r="B182" s="384"/>
      <c r="C182" s="385"/>
      <c r="D182" s="1035"/>
      <c r="E182" s="1036"/>
      <c r="F182" s="1036"/>
      <c r="G182" s="1036"/>
      <c r="H182" s="1036"/>
      <c r="I182" s="1037"/>
      <c r="N182" s="299"/>
      <c r="O182" s="392"/>
      <c r="P182" s="393"/>
      <c r="Q182" s="217"/>
    </row>
    <row r="183" spans="1:17" ht="18.75" hidden="1" x14ac:dyDescent="0.3">
      <c r="A183" s="379">
        <v>19</v>
      </c>
      <c r="B183" s="384"/>
      <c r="C183" s="385"/>
      <c r="D183" s="1035"/>
      <c r="E183" s="1036"/>
      <c r="F183" s="1036"/>
      <c r="G183" s="1036"/>
      <c r="H183" s="1036"/>
      <c r="I183" s="1037"/>
      <c r="N183" s="299"/>
      <c r="O183" s="388"/>
      <c r="P183" s="225"/>
      <c r="Q183" s="217"/>
    </row>
    <row r="184" spans="1:17" ht="18.75" hidden="1" x14ac:dyDescent="0.3">
      <c r="A184" s="381">
        <v>20</v>
      </c>
      <c r="B184" s="384"/>
      <c r="C184" s="385"/>
      <c r="D184" s="1035"/>
      <c r="E184" s="1036"/>
      <c r="F184" s="1036"/>
      <c r="G184" s="1036"/>
      <c r="H184" s="1036"/>
      <c r="I184" s="1037"/>
      <c r="N184" s="299"/>
      <c r="O184" s="388"/>
      <c r="P184" s="225"/>
      <c r="Q184" s="217"/>
    </row>
    <row r="185" spans="1:17" ht="18.75" hidden="1" x14ac:dyDescent="0.3">
      <c r="A185" s="379">
        <v>21</v>
      </c>
      <c r="B185" s="212"/>
      <c r="C185" s="227"/>
      <c r="D185" s="1035"/>
      <c r="E185" s="1036"/>
      <c r="F185" s="1036"/>
      <c r="G185" s="1036"/>
      <c r="H185" s="1036"/>
      <c r="I185" s="1037"/>
      <c r="N185" s="299"/>
      <c r="O185" s="388"/>
      <c r="P185" s="225"/>
      <c r="Q185" s="217"/>
    </row>
    <row r="186" spans="1:17" ht="18.75" hidden="1" x14ac:dyDescent="0.3">
      <c r="A186" s="397">
        <v>22</v>
      </c>
      <c r="B186" s="212"/>
      <c r="C186" s="227"/>
      <c r="D186" s="1035"/>
      <c r="E186" s="1036"/>
      <c r="F186" s="1036"/>
      <c r="G186" s="1036"/>
      <c r="H186" s="1036"/>
      <c r="I186" s="1037"/>
      <c r="N186" s="299"/>
      <c r="O186" s="388"/>
      <c r="P186" s="225"/>
      <c r="Q186" s="217"/>
    </row>
    <row r="187" spans="1:17" ht="18.75" hidden="1" x14ac:dyDescent="0.3">
      <c r="A187" s="379">
        <v>23</v>
      </c>
      <c r="B187" s="212"/>
      <c r="C187" s="227"/>
      <c r="D187" s="1035"/>
      <c r="E187" s="1036"/>
      <c r="F187" s="1036"/>
      <c r="G187" s="1036"/>
      <c r="H187" s="1036"/>
      <c r="I187" s="1037"/>
      <c r="N187" s="299"/>
      <c r="O187" s="392"/>
      <c r="P187" s="393"/>
      <c r="Q187" s="217"/>
    </row>
    <row r="188" spans="1:17" ht="18.75" hidden="1" x14ac:dyDescent="0.3">
      <c r="A188" s="397">
        <v>24</v>
      </c>
      <c r="B188" s="212"/>
      <c r="C188" s="398"/>
      <c r="D188" s="1035"/>
      <c r="E188" s="1036"/>
      <c r="F188" s="1036"/>
      <c r="G188" s="1036"/>
      <c r="H188" s="1036"/>
      <c r="I188" s="1037"/>
      <c r="N188" s="299"/>
      <c r="O188" s="390"/>
      <c r="P188" s="391"/>
      <c r="Q188" s="217"/>
    </row>
    <row r="189" spans="1:17" ht="18.75" hidden="1" x14ac:dyDescent="0.3">
      <c r="A189" s="379">
        <v>25</v>
      </c>
      <c r="B189" s="212"/>
      <c r="C189" s="227"/>
      <c r="D189" s="1035"/>
      <c r="E189" s="1036"/>
      <c r="F189" s="1036"/>
      <c r="G189" s="1036"/>
      <c r="H189" s="1036"/>
      <c r="I189" s="1037"/>
      <c r="N189" s="299"/>
      <c r="O189" s="388"/>
      <c r="P189" s="225"/>
      <c r="Q189" s="217"/>
    </row>
    <row r="190" spans="1:17" ht="18.75" hidden="1" x14ac:dyDescent="0.3">
      <c r="A190" s="397">
        <v>26</v>
      </c>
      <c r="B190" s="399"/>
      <c r="C190" s="400"/>
      <c r="D190" s="1035"/>
      <c r="E190" s="1036"/>
      <c r="F190" s="1036"/>
      <c r="G190" s="1036"/>
      <c r="H190" s="1036"/>
      <c r="I190" s="1037"/>
      <c r="N190" s="299"/>
      <c r="O190" s="388"/>
      <c r="P190" s="225"/>
      <c r="Q190" s="217"/>
    </row>
    <row r="191" spans="1:17" ht="18.75" hidden="1" x14ac:dyDescent="0.3">
      <c r="A191" s="379">
        <v>27</v>
      </c>
      <c r="B191" s="401"/>
      <c r="C191" s="402"/>
      <c r="D191" s="1046"/>
      <c r="E191" s="1047"/>
      <c r="F191" s="1047"/>
      <c r="G191" s="1047"/>
      <c r="H191" s="1047"/>
      <c r="I191" s="1048"/>
      <c r="N191" s="299"/>
      <c r="O191" s="388"/>
      <c r="P191" s="225"/>
      <c r="Q191" s="217"/>
    </row>
    <row r="192" spans="1:17" ht="18.75" hidden="1" x14ac:dyDescent="0.3">
      <c r="A192" s="397">
        <v>28</v>
      </c>
      <c r="B192" s="403"/>
      <c r="C192" s="404"/>
      <c r="D192" s="1046"/>
      <c r="E192" s="1047"/>
      <c r="F192" s="1047"/>
      <c r="G192" s="1047"/>
      <c r="H192" s="1047"/>
      <c r="I192" s="1048"/>
      <c r="N192" s="299"/>
      <c r="O192" s="388"/>
      <c r="P192" s="225"/>
      <c r="Q192" s="217"/>
    </row>
    <row r="193" spans="1:19" ht="18.75" hidden="1" x14ac:dyDescent="0.3">
      <c r="A193" s="379">
        <v>29</v>
      </c>
      <c r="B193" s="212"/>
      <c r="C193" s="227"/>
      <c r="D193" s="1035"/>
      <c r="E193" s="1036"/>
      <c r="F193" s="1036"/>
      <c r="G193" s="1036"/>
      <c r="H193" s="1036"/>
      <c r="I193" s="1037"/>
      <c r="N193" s="299"/>
      <c r="O193" s="388"/>
      <c r="P193" s="225"/>
      <c r="Q193" s="217"/>
    </row>
    <row r="194" spans="1:19" ht="18.75" hidden="1" x14ac:dyDescent="0.3">
      <c r="A194" s="397">
        <v>30</v>
      </c>
      <c r="B194" s="380"/>
      <c r="C194" s="227"/>
      <c r="D194" s="405"/>
      <c r="E194" s="406"/>
      <c r="F194" s="406"/>
      <c r="G194" s="406"/>
      <c r="H194" s="406"/>
      <c r="I194" s="407"/>
      <c r="N194" s="299"/>
      <c r="O194" s="390"/>
      <c r="P194" s="391"/>
      <c r="Q194" s="217"/>
    </row>
    <row r="195" spans="1:19" ht="18.75" hidden="1" x14ac:dyDescent="0.3">
      <c r="A195" s="379">
        <v>31</v>
      </c>
      <c r="B195" s="380"/>
      <c r="C195" s="227"/>
      <c r="D195" s="405"/>
      <c r="E195" s="406"/>
      <c r="F195" s="406"/>
      <c r="G195" s="406"/>
      <c r="H195" s="406"/>
      <c r="I195" s="407"/>
      <c r="N195" s="299"/>
      <c r="O195" s="390"/>
      <c r="P195" s="391"/>
      <c r="Q195" s="217"/>
    </row>
    <row r="196" spans="1:19" ht="18.75" hidden="1" x14ac:dyDescent="0.3">
      <c r="A196" s="397">
        <v>32</v>
      </c>
      <c r="B196" s="380"/>
      <c r="C196" s="227"/>
      <c r="D196" s="405"/>
      <c r="E196" s="406"/>
      <c r="F196" s="406"/>
      <c r="G196" s="406"/>
      <c r="H196" s="406"/>
      <c r="I196" s="407"/>
      <c r="N196" s="299"/>
      <c r="O196" s="388"/>
      <c r="P196" s="225"/>
      <c r="Q196" s="217"/>
    </row>
    <row r="197" spans="1:19" ht="18.75" hidden="1" x14ac:dyDescent="0.3">
      <c r="A197" s="379">
        <v>33</v>
      </c>
      <c r="B197" s="408"/>
      <c r="C197" s="409"/>
      <c r="D197" s="1043"/>
      <c r="E197" s="1044"/>
      <c r="F197" s="1044"/>
      <c r="G197" s="1044"/>
      <c r="H197" s="1044"/>
      <c r="I197" s="1045"/>
      <c r="N197" s="299"/>
      <c r="O197" s="390"/>
      <c r="P197" s="391"/>
      <c r="Q197" s="217"/>
    </row>
    <row r="198" spans="1:19" ht="19.5" hidden="1" thickBot="1" x14ac:dyDescent="0.35">
      <c r="A198" s="410"/>
      <c r="B198" s="411"/>
      <c r="C198" s="412"/>
      <c r="D198" s="1043"/>
      <c r="E198" s="1044"/>
      <c r="F198" s="1044"/>
      <c r="G198" s="1044"/>
      <c r="H198" s="1044"/>
      <c r="I198" s="1045"/>
      <c r="N198" s="299"/>
      <c r="O198" s="390"/>
      <c r="P198" s="391"/>
      <c r="Q198" s="217"/>
    </row>
    <row r="199" spans="1:19" ht="15.75" hidden="1" x14ac:dyDescent="0.25">
      <c r="A199" s="243"/>
      <c r="B199" s="252"/>
      <c r="C199" s="413"/>
      <c r="D199" s="243"/>
      <c r="E199" s="243"/>
      <c r="F199" s="243"/>
      <c r="G199" s="243"/>
      <c r="H199" s="243"/>
      <c r="I199" s="243"/>
      <c r="N199" s="235"/>
      <c r="O199" s="264"/>
      <c r="P199" s="265"/>
      <c r="Q199" s="235"/>
    </row>
    <row r="200" spans="1:19" hidden="1" x14ac:dyDescent="0.2">
      <c r="A200" s="243"/>
      <c r="B200" s="191" t="s">
        <v>0</v>
      </c>
      <c r="C200" s="281">
        <f>COUNTA(C165:C198)</f>
        <v>0</v>
      </c>
      <c r="D200" s="236"/>
      <c r="E200" s="236"/>
      <c r="F200" s="236"/>
      <c r="G200" s="236"/>
      <c r="H200" s="236"/>
      <c r="I200" s="236"/>
      <c r="N200" s="236"/>
      <c r="O200" s="236"/>
      <c r="P200" s="236"/>
      <c r="Q200" s="236"/>
    </row>
    <row r="201" spans="1:19" x14ac:dyDescent="0.2">
      <c r="A201" s="243"/>
      <c r="C201" s="281"/>
      <c r="D201" s="236"/>
      <c r="E201" s="236"/>
      <c r="F201" s="236"/>
      <c r="G201" s="236"/>
      <c r="H201" s="236"/>
      <c r="I201" s="236"/>
      <c r="N201" s="252"/>
      <c r="O201" s="252"/>
      <c r="P201" s="413"/>
      <c r="Q201" s="330"/>
    </row>
    <row r="202" spans="1:19" x14ac:dyDescent="0.2">
      <c r="N202" s="236"/>
      <c r="O202" s="236"/>
      <c r="P202" s="282"/>
      <c r="Q202" s="236"/>
    </row>
    <row r="203" spans="1:19" ht="18" x14ac:dyDescent="0.25">
      <c r="A203" s="414" t="s">
        <v>104</v>
      </c>
      <c r="B203" s="415"/>
      <c r="C203" s="416"/>
      <c r="D203" s="415"/>
      <c r="E203" s="415"/>
      <c r="F203" s="415"/>
      <c r="G203" s="415"/>
      <c r="H203" s="415"/>
      <c r="I203" s="415"/>
      <c r="N203" s="236"/>
      <c r="O203" s="236"/>
      <c r="P203" s="282"/>
      <c r="Q203" s="236"/>
    </row>
    <row r="204" spans="1:19" ht="18" x14ac:dyDescent="0.25">
      <c r="A204" s="414" t="str">
        <f>$A$2</f>
        <v>MAHASISWA TINGKAT 1 (SATU) TAHUN MASUK 2021 - SEMESTER GENAP 2021 / 2022</v>
      </c>
      <c r="B204" s="415"/>
      <c r="C204" s="416"/>
      <c r="D204" s="415"/>
      <c r="E204" s="415"/>
      <c r="F204" s="415"/>
      <c r="G204" s="415"/>
      <c r="H204" s="415"/>
      <c r="I204" s="415"/>
      <c r="N204" s="236"/>
      <c r="O204" s="236"/>
      <c r="P204" s="282"/>
      <c r="Q204" s="236"/>
    </row>
    <row r="205" spans="1:19" ht="18" x14ac:dyDescent="0.25">
      <c r="A205" s="414" t="s">
        <v>9</v>
      </c>
      <c r="B205" s="415"/>
      <c r="C205" s="416"/>
      <c r="D205" s="415"/>
      <c r="E205" s="415"/>
      <c r="F205" s="415"/>
      <c r="G205" s="415"/>
      <c r="H205" s="415"/>
      <c r="I205" s="415"/>
      <c r="N205" s="236"/>
      <c r="O205" s="236"/>
      <c r="P205" s="236"/>
      <c r="Q205" s="236"/>
    </row>
    <row r="206" spans="1:19" x14ac:dyDescent="0.2">
      <c r="A206" s="417"/>
      <c r="B206" s="417"/>
      <c r="C206" s="418"/>
      <c r="D206" s="417"/>
      <c r="E206" s="417"/>
      <c r="F206" s="417"/>
      <c r="G206" s="417"/>
      <c r="H206" s="417"/>
      <c r="I206" s="417"/>
      <c r="N206" s="236"/>
      <c r="O206" s="236"/>
      <c r="P206" s="236"/>
      <c r="Q206" s="236"/>
    </row>
    <row r="207" spans="1:19" ht="18.75" thickBot="1" x14ac:dyDescent="0.3">
      <c r="A207" s="194" t="str">
        <f>CONCATENATE("KELAS/ SEMESTER : I  KONSTRUKSI SIPIL 1/ ",'Pembimbing Akademik'!D33)</f>
        <v>KELAS/ SEMESTER : I  KONSTRUKSI SIPIL 1/ 2</v>
      </c>
      <c r="B207" s="194"/>
      <c r="C207" s="195"/>
      <c r="D207" s="194"/>
      <c r="E207" s="194"/>
      <c r="F207" s="194"/>
      <c r="G207" s="194" t="str">
        <f>CONCATENATE("KELAS/ SEMESTER : I  KONSTRUKSI SIPIL 2/ ",'Pembimbing Akademik'!D33)</f>
        <v>KELAS/ SEMESTER : I  KONSTRUKSI SIPIL 2/ 2</v>
      </c>
      <c r="H207" s="194"/>
      <c r="I207" s="194"/>
      <c r="J207" s="194"/>
      <c r="K207" s="194"/>
      <c r="L207" s="194"/>
      <c r="M207" s="194"/>
      <c r="N207" s="194" t="str">
        <f>CONCATENATE("KELAS/ SEMESTER : I  KONSTRUKSI SIPIL 3/ ",'Pembimbing Akademik'!D33)</f>
        <v>KELAS/ SEMESTER : I  KONSTRUKSI SIPIL 3/ 2</v>
      </c>
      <c r="O207" s="194"/>
      <c r="P207" s="195"/>
      <c r="Q207" s="196"/>
      <c r="R207" s="195"/>
      <c r="S207" s="195"/>
    </row>
    <row r="208" spans="1:19" ht="16.5" thickBot="1" x14ac:dyDescent="0.3">
      <c r="A208" s="197" t="s">
        <v>10</v>
      </c>
      <c r="B208" s="198" t="s">
        <v>2</v>
      </c>
      <c r="C208" s="198" t="s">
        <v>3</v>
      </c>
      <c r="D208" s="199" t="s">
        <v>11</v>
      </c>
      <c r="E208" s="194"/>
      <c r="F208" s="194"/>
      <c r="G208" s="197" t="s">
        <v>10</v>
      </c>
      <c r="H208" s="198" t="s">
        <v>2</v>
      </c>
      <c r="I208" s="198" t="s">
        <v>3</v>
      </c>
      <c r="J208" s="199" t="s">
        <v>11</v>
      </c>
      <c r="K208" s="201"/>
      <c r="L208" s="201"/>
      <c r="M208" s="194"/>
      <c r="N208" s="197" t="s">
        <v>10</v>
      </c>
      <c r="O208" s="198" t="s">
        <v>2</v>
      </c>
      <c r="P208" s="198" t="s">
        <v>3</v>
      </c>
      <c r="Q208" s="199" t="s">
        <v>11</v>
      </c>
      <c r="R208" s="201"/>
      <c r="S208" s="201"/>
    </row>
    <row r="209" spans="1:30" ht="20.25" x14ac:dyDescent="0.3">
      <c r="A209" s="247"/>
      <c r="B209" s="248"/>
      <c r="C209" s="248"/>
      <c r="D209" s="249"/>
      <c r="E209" s="194"/>
      <c r="F209" s="194"/>
      <c r="G209" s="247"/>
      <c r="H209" s="248"/>
      <c r="I209" s="248"/>
      <c r="J209" s="249"/>
      <c r="K209" s="208"/>
      <c r="L209" s="208"/>
      <c r="M209" s="194"/>
      <c r="N209" s="203"/>
      <c r="O209" s="204"/>
      <c r="P209" s="204"/>
      <c r="Q209" s="205"/>
      <c r="R209" s="208"/>
      <c r="S209" s="208"/>
      <c r="U209" s="209"/>
      <c r="V209" s="210"/>
      <c r="W209" s="209"/>
    </row>
    <row r="210" spans="1:30" ht="18.75" x14ac:dyDescent="0.3">
      <c r="A210" s="316">
        <v>1</v>
      </c>
      <c r="B210" s="89">
        <v>2101321026</v>
      </c>
      <c r="C210" s="90" t="s">
        <v>1108</v>
      </c>
      <c r="D210" s="91" t="s">
        <v>6</v>
      </c>
      <c r="E210" s="419"/>
      <c r="F210" s="419"/>
      <c r="G210" s="316">
        <v>1</v>
      </c>
      <c r="H210" s="75">
        <v>2101321045</v>
      </c>
      <c r="I210" s="76" t="s">
        <v>1342</v>
      </c>
      <c r="J210" s="77" t="s">
        <v>5</v>
      </c>
      <c r="K210" s="215"/>
      <c r="L210" s="215"/>
      <c r="N210" s="214">
        <v>1</v>
      </c>
      <c r="O210" s="75">
        <v>2101321062</v>
      </c>
      <c r="P210" s="76" t="s">
        <v>1156</v>
      </c>
      <c r="Q210" s="77" t="s">
        <v>6</v>
      </c>
      <c r="R210" s="217"/>
      <c r="S210" s="217"/>
      <c r="U210" s="289"/>
      <c r="V210" s="420"/>
      <c r="W210" s="421"/>
      <c r="AA210" s="223"/>
      <c r="AB210" s="222"/>
      <c r="AC210" s="288"/>
    </row>
    <row r="211" spans="1:30" ht="18.75" x14ac:dyDescent="0.3">
      <c r="A211" s="316">
        <v>2</v>
      </c>
      <c r="B211" s="92">
        <v>2101321010</v>
      </c>
      <c r="C211" s="93" t="s">
        <v>1109</v>
      </c>
      <c r="D211" s="94" t="s">
        <v>5</v>
      </c>
      <c r="E211" s="419"/>
      <c r="F211" s="419"/>
      <c r="G211" s="316">
        <v>2</v>
      </c>
      <c r="H211" s="75">
        <v>2101321075</v>
      </c>
      <c r="I211" s="76" t="s">
        <v>1133</v>
      </c>
      <c r="J211" s="77" t="s">
        <v>6</v>
      </c>
      <c r="K211" s="215"/>
      <c r="L211" s="215"/>
      <c r="N211" s="214">
        <v>2</v>
      </c>
      <c r="O211" s="75">
        <v>2101321069</v>
      </c>
      <c r="P211" s="76" t="s">
        <v>1157</v>
      </c>
      <c r="Q211" s="77" t="s">
        <v>5</v>
      </c>
      <c r="R211" s="217"/>
      <c r="S211" s="217"/>
      <c r="U211" s="289"/>
      <c r="V211" s="420"/>
      <c r="W211" s="421"/>
      <c r="AB211" s="221"/>
      <c r="AC211" s="288"/>
      <c r="AD211" s="287"/>
    </row>
    <row r="212" spans="1:30" ht="18.75" x14ac:dyDescent="0.3">
      <c r="A212" s="316">
        <v>3</v>
      </c>
      <c r="B212" s="95">
        <v>2101321024</v>
      </c>
      <c r="C212" s="96" t="s">
        <v>1110</v>
      </c>
      <c r="D212" s="97" t="s">
        <v>6</v>
      </c>
      <c r="E212" s="419"/>
      <c r="F212" s="419"/>
      <c r="G212" s="316">
        <v>3</v>
      </c>
      <c r="H212" s="75">
        <v>2101321001</v>
      </c>
      <c r="I212" s="76" t="s">
        <v>1134</v>
      </c>
      <c r="J212" s="77" t="s">
        <v>5</v>
      </c>
      <c r="K212" s="215"/>
      <c r="L212" s="215"/>
      <c r="N212" s="214">
        <v>3</v>
      </c>
      <c r="O212" s="75">
        <v>2101321047</v>
      </c>
      <c r="P212" s="76" t="s">
        <v>1158</v>
      </c>
      <c r="Q212" s="77" t="s">
        <v>6</v>
      </c>
      <c r="R212" s="217"/>
      <c r="S212" s="217"/>
      <c r="U212" s="289"/>
      <c r="V212" s="420"/>
      <c r="W212" s="421"/>
      <c r="AB212" s="221"/>
      <c r="AC212" s="288"/>
      <c r="AD212" s="287"/>
    </row>
    <row r="213" spans="1:30" ht="18.75" x14ac:dyDescent="0.3">
      <c r="A213" s="316">
        <v>4</v>
      </c>
      <c r="B213" s="75">
        <v>2101321011</v>
      </c>
      <c r="C213" s="76" t="s">
        <v>1111</v>
      </c>
      <c r="D213" s="77" t="s">
        <v>6</v>
      </c>
      <c r="E213" s="419"/>
      <c r="F213" s="419"/>
      <c r="G213" s="316">
        <v>4</v>
      </c>
      <c r="H213" s="75">
        <v>2101321048</v>
      </c>
      <c r="I213" s="76" t="s">
        <v>1135</v>
      </c>
      <c r="J213" s="77" t="s">
        <v>5</v>
      </c>
      <c r="K213" s="215"/>
      <c r="L213" s="215"/>
      <c r="N213" s="214">
        <v>4</v>
      </c>
      <c r="O213" s="75">
        <v>2101321006</v>
      </c>
      <c r="P213" s="76" t="s">
        <v>1159</v>
      </c>
      <c r="Q213" s="77" t="s">
        <v>6</v>
      </c>
      <c r="R213" s="217"/>
      <c r="S213" s="217"/>
      <c r="U213" s="289"/>
      <c r="V213" s="422"/>
      <c r="W213" s="421"/>
      <c r="AA213" s="220"/>
      <c r="AB213" s="219"/>
      <c r="AC213" s="288"/>
    </row>
    <row r="214" spans="1:30" ht="18.75" x14ac:dyDescent="0.3">
      <c r="A214" s="316">
        <v>5</v>
      </c>
      <c r="B214" s="95">
        <v>2101321044</v>
      </c>
      <c r="C214" s="96" t="s">
        <v>1112</v>
      </c>
      <c r="D214" s="97" t="s">
        <v>6</v>
      </c>
      <c r="E214" s="419"/>
      <c r="F214" s="419"/>
      <c r="G214" s="316">
        <v>5</v>
      </c>
      <c r="H214" s="75">
        <v>2101321051</v>
      </c>
      <c r="I214" s="76" t="s">
        <v>1136</v>
      </c>
      <c r="J214" s="77" t="s">
        <v>6</v>
      </c>
      <c r="K214" s="215"/>
      <c r="L214" s="215"/>
      <c r="N214" s="214">
        <v>5</v>
      </c>
      <c r="O214" s="75">
        <v>2101321064</v>
      </c>
      <c r="P214" s="76" t="s">
        <v>1160</v>
      </c>
      <c r="Q214" s="77" t="s">
        <v>5</v>
      </c>
      <c r="R214" s="217"/>
      <c r="S214" s="217"/>
      <c r="U214" s="209"/>
      <c r="V214" s="210"/>
      <c r="W214" s="209"/>
      <c r="AA214" s="220"/>
      <c r="AB214" s="219"/>
      <c r="AC214" s="288"/>
    </row>
    <row r="215" spans="1:30" ht="18.75" x14ac:dyDescent="0.3">
      <c r="A215" s="316">
        <v>6</v>
      </c>
      <c r="B215" s="95">
        <v>2101321063</v>
      </c>
      <c r="C215" s="96" t="s">
        <v>1113</v>
      </c>
      <c r="D215" s="97" t="s">
        <v>6</v>
      </c>
      <c r="E215" s="419"/>
      <c r="F215" s="419"/>
      <c r="G215" s="316">
        <v>6</v>
      </c>
      <c r="H215" s="75">
        <v>2101321037</v>
      </c>
      <c r="I215" s="76" t="s">
        <v>1137</v>
      </c>
      <c r="J215" s="77" t="s">
        <v>5</v>
      </c>
      <c r="K215" s="215"/>
      <c r="L215" s="215"/>
      <c r="N215" s="214">
        <v>6</v>
      </c>
      <c r="O215" s="75">
        <v>2101321059</v>
      </c>
      <c r="P215" s="76" t="s">
        <v>1161</v>
      </c>
      <c r="Q215" s="77" t="s">
        <v>5</v>
      </c>
      <c r="R215" s="217"/>
      <c r="S215" s="217"/>
      <c r="U215" s="289"/>
      <c r="V215" s="422"/>
      <c r="W215" s="421"/>
      <c r="AB215" s="221"/>
      <c r="AC215" s="288"/>
      <c r="AD215" s="287"/>
    </row>
    <row r="216" spans="1:30" ht="18.75" x14ac:dyDescent="0.3">
      <c r="A216" s="316">
        <v>7</v>
      </c>
      <c r="B216" s="95">
        <v>2101321021</v>
      </c>
      <c r="C216" s="96" t="s">
        <v>1114</v>
      </c>
      <c r="D216" s="97" t="s">
        <v>5</v>
      </c>
      <c r="E216" s="419"/>
      <c r="F216" s="419"/>
      <c r="G216" s="316">
        <v>7</v>
      </c>
      <c r="H216" s="75">
        <v>2101321035</v>
      </c>
      <c r="I216" s="76" t="s">
        <v>1138</v>
      </c>
      <c r="J216" s="77" t="s">
        <v>5</v>
      </c>
      <c r="K216" s="215"/>
      <c r="L216" s="215"/>
      <c r="N216" s="214">
        <v>7</v>
      </c>
      <c r="O216" s="75">
        <v>2101321053</v>
      </c>
      <c r="P216" s="76" t="s">
        <v>1162</v>
      </c>
      <c r="Q216" s="77" t="s">
        <v>5</v>
      </c>
      <c r="R216" s="217"/>
      <c r="S216" s="217"/>
      <c r="U216" s="289"/>
      <c r="V216" s="420"/>
      <c r="W216" s="421"/>
      <c r="AB216" s="221"/>
      <c r="AC216" s="288"/>
      <c r="AD216" s="287"/>
    </row>
    <row r="217" spans="1:30" ht="18.75" x14ac:dyDescent="0.3">
      <c r="A217" s="316">
        <v>8</v>
      </c>
      <c r="B217" s="95">
        <v>2101321060</v>
      </c>
      <c r="C217" s="96" t="s">
        <v>1115</v>
      </c>
      <c r="D217" s="97" t="s">
        <v>6</v>
      </c>
      <c r="E217" s="419"/>
      <c r="F217" s="419"/>
      <c r="G217" s="316">
        <v>8</v>
      </c>
      <c r="H217" s="75">
        <v>2101321052</v>
      </c>
      <c r="I217" s="76" t="s">
        <v>1139</v>
      </c>
      <c r="J217" s="77" t="s">
        <v>6</v>
      </c>
      <c r="K217" s="215"/>
      <c r="L217" s="215"/>
      <c r="N217" s="214">
        <v>8</v>
      </c>
      <c r="O217" s="75">
        <v>2101321056</v>
      </c>
      <c r="P217" s="76" t="s">
        <v>1163</v>
      </c>
      <c r="Q217" s="77" t="s">
        <v>5</v>
      </c>
      <c r="R217" s="217"/>
      <c r="S217" s="217"/>
      <c r="U217" s="209"/>
      <c r="V217" s="210"/>
      <c r="W217" s="209"/>
      <c r="AB217" s="221"/>
      <c r="AC217" s="288"/>
      <c r="AD217" s="287"/>
    </row>
    <row r="218" spans="1:30" ht="18.75" x14ac:dyDescent="0.3">
      <c r="A218" s="316">
        <v>9</v>
      </c>
      <c r="B218" s="75">
        <v>2101321003</v>
      </c>
      <c r="C218" s="76" t="s">
        <v>1117</v>
      </c>
      <c r="D218" s="77" t="s">
        <v>5</v>
      </c>
      <c r="E218" s="419"/>
      <c r="F218" s="419"/>
      <c r="G218" s="316">
        <v>9</v>
      </c>
      <c r="H218" s="75">
        <v>2101321066</v>
      </c>
      <c r="I218" s="76" t="s">
        <v>1140</v>
      </c>
      <c r="J218" s="77" t="s">
        <v>6</v>
      </c>
      <c r="K218" s="215"/>
      <c r="L218" s="215"/>
      <c r="N218" s="214">
        <v>9</v>
      </c>
      <c r="O218" s="75">
        <v>2101321061</v>
      </c>
      <c r="P218" s="76" t="s">
        <v>1164</v>
      </c>
      <c r="Q218" s="77" t="s">
        <v>5</v>
      </c>
      <c r="R218" s="217"/>
      <c r="S218" s="217"/>
      <c r="U218" s="209"/>
      <c r="V218" s="210"/>
      <c r="W218" s="209"/>
      <c r="AB218" s="221"/>
      <c r="AC218" s="288"/>
      <c r="AD218" s="287"/>
    </row>
    <row r="219" spans="1:30" ht="18.75" x14ac:dyDescent="0.3">
      <c r="A219" s="316">
        <v>10</v>
      </c>
      <c r="B219" s="75">
        <v>2101321004</v>
      </c>
      <c r="C219" s="76" t="s">
        <v>1118</v>
      </c>
      <c r="D219" s="77" t="s">
        <v>6</v>
      </c>
      <c r="E219" s="419"/>
      <c r="F219" s="419"/>
      <c r="G219" s="316">
        <v>10</v>
      </c>
      <c r="H219" s="75">
        <v>2101321034</v>
      </c>
      <c r="I219" s="76" t="s">
        <v>1142</v>
      </c>
      <c r="J219" s="77" t="s">
        <v>5</v>
      </c>
      <c r="K219" s="215"/>
      <c r="L219" s="215"/>
      <c r="N219" s="214">
        <v>10</v>
      </c>
      <c r="O219" s="75">
        <v>2101321071</v>
      </c>
      <c r="P219" s="76" t="s">
        <v>1165</v>
      </c>
      <c r="Q219" s="77" t="s">
        <v>6</v>
      </c>
      <c r="R219" s="217"/>
      <c r="S219" s="217"/>
      <c r="U219" s="289"/>
      <c r="V219" s="422"/>
      <c r="W219" s="421"/>
      <c r="AB219" s="221"/>
      <c r="AC219" s="288"/>
      <c r="AD219" s="287"/>
    </row>
    <row r="220" spans="1:30" ht="18.75" x14ac:dyDescent="0.3">
      <c r="A220" s="316">
        <v>11</v>
      </c>
      <c r="B220" s="95">
        <v>2101321054</v>
      </c>
      <c r="C220" s="96" t="s">
        <v>1119</v>
      </c>
      <c r="D220" s="97" t="s">
        <v>5</v>
      </c>
      <c r="E220" s="419"/>
      <c r="F220" s="419"/>
      <c r="G220" s="316">
        <v>11</v>
      </c>
      <c r="H220" s="75">
        <v>2101321050</v>
      </c>
      <c r="I220" s="76" t="s">
        <v>1143</v>
      </c>
      <c r="J220" s="77" t="s">
        <v>5</v>
      </c>
      <c r="K220" s="215"/>
      <c r="L220" s="215"/>
      <c r="N220" s="214">
        <v>11</v>
      </c>
      <c r="O220" s="75">
        <v>2101321019</v>
      </c>
      <c r="P220" s="76" t="s">
        <v>1166</v>
      </c>
      <c r="Q220" s="77" t="s">
        <v>6</v>
      </c>
      <c r="R220" s="217"/>
      <c r="S220" s="217"/>
      <c r="U220" s="289"/>
      <c r="V220" s="420"/>
      <c r="W220" s="421"/>
      <c r="AA220" s="220"/>
      <c r="AB220" s="219"/>
      <c r="AC220" s="288"/>
    </row>
    <row r="221" spans="1:30" ht="18.75" x14ac:dyDescent="0.3">
      <c r="A221" s="316">
        <v>12</v>
      </c>
      <c r="B221" s="95">
        <v>2101321028</v>
      </c>
      <c r="C221" s="96" t="s">
        <v>1120</v>
      </c>
      <c r="D221" s="97" t="s">
        <v>5</v>
      </c>
      <c r="E221" s="419"/>
      <c r="F221" s="419"/>
      <c r="G221" s="316">
        <v>12</v>
      </c>
      <c r="H221" s="75">
        <v>2101321074</v>
      </c>
      <c r="I221" s="76" t="s">
        <v>1144</v>
      </c>
      <c r="J221" s="77" t="s">
        <v>5</v>
      </c>
      <c r="K221" s="423"/>
      <c r="L221" s="423"/>
      <c r="N221" s="214">
        <v>12</v>
      </c>
      <c r="O221" s="75">
        <v>2101321049</v>
      </c>
      <c r="P221" s="76" t="s">
        <v>1167</v>
      </c>
      <c r="Q221" s="77" t="s">
        <v>5</v>
      </c>
      <c r="R221" s="217"/>
      <c r="S221" s="217"/>
      <c r="U221" s="289"/>
      <c r="V221" s="420"/>
      <c r="W221" s="421"/>
      <c r="AB221" s="221"/>
      <c r="AC221" s="288"/>
      <c r="AD221" s="287"/>
    </row>
    <row r="222" spans="1:30" ht="18.75" x14ac:dyDescent="0.3">
      <c r="A222" s="316">
        <v>13</v>
      </c>
      <c r="B222" s="95">
        <v>2101321030</v>
      </c>
      <c r="C222" s="96" t="s">
        <v>1121</v>
      </c>
      <c r="D222" s="97" t="s">
        <v>5</v>
      </c>
      <c r="E222" s="419"/>
      <c r="F222" s="419"/>
      <c r="G222" s="316">
        <v>13</v>
      </c>
      <c r="H222" s="75">
        <v>2101321068</v>
      </c>
      <c r="I222" s="76" t="s">
        <v>1145</v>
      </c>
      <c r="J222" s="77" t="s">
        <v>6</v>
      </c>
      <c r="K222" s="423"/>
      <c r="L222" s="423"/>
      <c r="N222" s="214">
        <v>13</v>
      </c>
      <c r="O222" s="75">
        <v>2101321073</v>
      </c>
      <c r="P222" s="76" t="s">
        <v>1168</v>
      </c>
      <c r="Q222" s="77" t="s">
        <v>5</v>
      </c>
      <c r="R222" s="217"/>
      <c r="S222" s="217"/>
      <c r="U222" s="289"/>
      <c r="V222" s="420"/>
      <c r="W222" s="421"/>
      <c r="AA222" s="223"/>
      <c r="AB222" s="222"/>
      <c r="AC222" s="288"/>
    </row>
    <row r="223" spans="1:30" ht="18.75" x14ac:dyDescent="0.3">
      <c r="A223" s="316">
        <v>14</v>
      </c>
      <c r="B223" s="95">
        <v>2101321023</v>
      </c>
      <c r="C223" s="96" t="s">
        <v>1122</v>
      </c>
      <c r="D223" s="97" t="s">
        <v>5</v>
      </c>
      <c r="E223" s="419"/>
      <c r="F223" s="419"/>
      <c r="G223" s="316">
        <v>14</v>
      </c>
      <c r="H223" s="75">
        <v>2101321014</v>
      </c>
      <c r="I223" s="76" t="s">
        <v>1147</v>
      </c>
      <c r="J223" s="77" t="s">
        <v>6</v>
      </c>
      <c r="K223" s="423"/>
      <c r="L223" s="423"/>
      <c r="N223" s="214">
        <v>14</v>
      </c>
      <c r="O223" s="75">
        <v>2101321067</v>
      </c>
      <c r="P223" s="76" t="s">
        <v>1170</v>
      </c>
      <c r="Q223" s="77" t="s">
        <v>5</v>
      </c>
      <c r="R223" s="217"/>
      <c r="S223" s="217"/>
      <c r="U223" s="289"/>
      <c r="V223" s="422"/>
      <c r="W223" s="421"/>
      <c r="AB223" s="221"/>
      <c r="AC223" s="288"/>
      <c r="AD223" s="287"/>
    </row>
    <row r="224" spans="1:30" ht="18.75" x14ac:dyDescent="0.3">
      <c r="A224" s="316">
        <v>15</v>
      </c>
      <c r="B224" s="95">
        <v>2101321018</v>
      </c>
      <c r="C224" s="96" t="s">
        <v>1123</v>
      </c>
      <c r="D224" s="97" t="s">
        <v>5</v>
      </c>
      <c r="E224" s="419"/>
      <c r="F224" s="419"/>
      <c r="G224" s="316">
        <v>15</v>
      </c>
      <c r="H224" s="75">
        <v>2101321033</v>
      </c>
      <c r="I224" s="76" t="s">
        <v>1148</v>
      </c>
      <c r="J224" s="77" t="s">
        <v>5</v>
      </c>
      <c r="K224" s="423"/>
      <c r="L224" s="423"/>
      <c r="N224" s="214">
        <v>15</v>
      </c>
      <c r="O224" s="75">
        <v>2101321036</v>
      </c>
      <c r="P224" s="76" t="s">
        <v>1171</v>
      </c>
      <c r="Q224" s="77" t="s">
        <v>6</v>
      </c>
      <c r="R224" s="217"/>
      <c r="S224" s="217"/>
      <c r="U224" s="289"/>
      <c r="V224" s="420"/>
      <c r="W224" s="421"/>
      <c r="AB224" s="221"/>
      <c r="AC224" s="288"/>
      <c r="AD224" s="287"/>
    </row>
    <row r="225" spans="1:30" ht="18.75" x14ac:dyDescent="0.3">
      <c r="A225" s="316">
        <v>16</v>
      </c>
      <c r="B225" s="95">
        <v>2101321027</v>
      </c>
      <c r="C225" s="96" t="s">
        <v>1124</v>
      </c>
      <c r="D225" s="97" t="s">
        <v>5</v>
      </c>
      <c r="E225" s="419"/>
      <c r="F225" s="419"/>
      <c r="G225" s="316">
        <v>16</v>
      </c>
      <c r="H225" s="75">
        <v>2101321042</v>
      </c>
      <c r="I225" s="76" t="s">
        <v>1149</v>
      </c>
      <c r="J225" s="77" t="s">
        <v>5</v>
      </c>
      <c r="K225" s="423"/>
      <c r="L225" s="423"/>
      <c r="N225" s="214">
        <v>16</v>
      </c>
      <c r="O225" s="75">
        <v>2101321055</v>
      </c>
      <c r="P225" s="76" t="s">
        <v>1172</v>
      </c>
      <c r="Q225" s="77" t="s">
        <v>5</v>
      </c>
      <c r="R225" s="217"/>
      <c r="S225" s="217"/>
      <c r="U225" s="289"/>
      <c r="V225" s="422"/>
      <c r="W225" s="421"/>
      <c r="AB225" s="221"/>
      <c r="AC225" s="288"/>
      <c r="AD225" s="287"/>
    </row>
    <row r="226" spans="1:30" ht="18.75" x14ac:dyDescent="0.3">
      <c r="A226" s="316">
        <v>17</v>
      </c>
      <c r="B226" s="75">
        <v>2101321065</v>
      </c>
      <c r="C226" s="76" t="s">
        <v>1125</v>
      </c>
      <c r="D226" s="77" t="s">
        <v>6</v>
      </c>
      <c r="E226" s="419"/>
      <c r="F226" s="419"/>
      <c r="G226" s="316">
        <v>17</v>
      </c>
      <c r="H226" s="75">
        <v>2101321043</v>
      </c>
      <c r="I226" s="76" t="s">
        <v>1150</v>
      </c>
      <c r="J226" s="77" t="s">
        <v>5</v>
      </c>
      <c r="K226" s="215"/>
      <c r="L226" s="215"/>
      <c r="N226" s="226">
        <v>17</v>
      </c>
      <c r="O226" s="75">
        <v>2101321072</v>
      </c>
      <c r="P226" s="76" t="s">
        <v>1173</v>
      </c>
      <c r="Q226" s="77" t="s">
        <v>5</v>
      </c>
      <c r="R226" s="217"/>
      <c r="S226" s="217"/>
      <c r="U226" s="289"/>
      <c r="V226" s="424"/>
      <c r="W226" s="289"/>
      <c r="AB226" s="221"/>
      <c r="AC226" s="288"/>
      <c r="AD226" s="287"/>
    </row>
    <row r="227" spans="1:30" ht="18.75" x14ac:dyDescent="0.3">
      <c r="A227" s="316">
        <v>18</v>
      </c>
      <c r="B227" s="95">
        <v>2101321009</v>
      </c>
      <c r="C227" s="96" t="s">
        <v>1126</v>
      </c>
      <c r="D227" s="97" t="s">
        <v>5</v>
      </c>
      <c r="E227" s="419"/>
      <c r="F227" s="419"/>
      <c r="G227" s="316">
        <v>18</v>
      </c>
      <c r="H227" s="75">
        <v>2101321032</v>
      </c>
      <c r="I227" s="76" t="s">
        <v>1151</v>
      </c>
      <c r="J227" s="77" t="s">
        <v>5</v>
      </c>
      <c r="K227" s="215"/>
      <c r="L227" s="215"/>
      <c r="N227" s="226">
        <v>18</v>
      </c>
      <c r="O227" s="75">
        <v>2101321070</v>
      </c>
      <c r="P227" s="76" t="s">
        <v>1174</v>
      </c>
      <c r="Q227" s="77" t="s">
        <v>6</v>
      </c>
      <c r="R227" s="217"/>
      <c r="S227" s="217"/>
      <c r="U227" s="289"/>
      <c r="V227" s="420"/>
      <c r="W227" s="421"/>
      <c r="AB227" s="221"/>
      <c r="AC227" s="288"/>
      <c r="AD227" s="287"/>
    </row>
    <row r="228" spans="1:30" ht="18.75" x14ac:dyDescent="0.3">
      <c r="A228" s="316">
        <v>19</v>
      </c>
      <c r="B228" s="89">
        <v>2101321025</v>
      </c>
      <c r="C228" s="90" t="s">
        <v>1127</v>
      </c>
      <c r="D228" s="91" t="s">
        <v>5</v>
      </c>
      <c r="E228" s="419"/>
      <c r="F228" s="419"/>
      <c r="G228" s="316">
        <v>19</v>
      </c>
      <c r="H228" s="89">
        <v>2101321013</v>
      </c>
      <c r="I228" s="90" t="s">
        <v>1152</v>
      </c>
      <c r="J228" s="91" t="s">
        <v>6</v>
      </c>
      <c r="K228" s="215"/>
      <c r="L228" s="215"/>
      <c r="N228" s="226">
        <v>19</v>
      </c>
      <c r="O228" s="75">
        <v>2101321020</v>
      </c>
      <c r="P228" s="76" t="s">
        <v>1175</v>
      </c>
      <c r="Q228" s="77" t="s">
        <v>6</v>
      </c>
      <c r="R228" s="217"/>
      <c r="S228" s="217"/>
      <c r="U228" s="289"/>
      <c r="V228" s="422"/>
      <c r="W228" s="421"/>
      <c r="AB228" s="221"/>
      <c r="AC228" s="288"/>
      <c r="AD228" s="287"/>
    </row>
    <row r="229" spans="1:30" ht="18.75" x14ac:dyDescent="0.3">
      <c r="A229" s="316">
        <v>20</v>
      </c>
      <c r="B229" s="92">
        <v>2101321007</v>
      </c>
      <c r="C229" s="93" t="s">
        <v>1128</v>
      </c>
      <c r="D229" s="94" t="s">
        <v>5</v>
      </c>
      <c r="E229" s="419"/>
      <c r="F229" s="419"/>
      <c r="G229" s="316">
        <v>20</v>
      </c>
      <c r="H229" s="89">
        <v>2101321039</v>
      </c>
      <c r="I229" s="90" t="s">
        <v>1153</v>
      </c>
      <c r="J229" s="91" t="s">
        <v>5</v>
      </c>
      <c r="K229" s="423"/>
      <c r="L229" s="423"/>
      <c r="N229" s="226">
        <v>20</v>
      </c>
      <c r="O229" s="75">
        <v>2101321041</v>
      </c>
      <c r="P229" s="76" t="s">
        <v>1176</v>
      </c>
      <c r="Q229" s="77" t="s">
        <v>6</v>
      </c>
      <c r="R229" s="217"/>
      <c r="S229" s="217"/>
      <c r="U229" s="289"/>
      <c r="V229" s="420"/>
      <c r="W229" s="421"/>
      <c r="AB229" s="221"/>
      <c r="AC229" s="288"/>
      <c r="AD229" s="287"/>
    </row>
    <row r="230" spans="1:30" ht="18.75" x14ac:dyDescent="0.3">
      <c r="A230" s="316">
        <v>21</v>
      </c>
      <c r="B230" s="89">
        <v>2101321002</v>
      </c>
      <c r="C230" s="90" t="s">
        <v>1129</v>
      </c>
      <c r="D230" s="91" t="s">
        <v>6</v>
      </c>
      <c r="E230" s="419"/>
      <c r="F230" s="419"/>
      <c r="G230" s="316">
        <v>21</v>
      </c>
      <c r="H230" s="98">
        <v>2101321029</v>
      </c>
      <c r="I230" s="99" t="s">
        <v>1154</v>
      </c>
      <c r="J230" s="100" t="s">
        <v>6</v>
      </c>
      <c r="K230" s="231"/>
      <c r="L230" s="231"/>
      <c r="N230" s="214">
        <v>21</v>
      </c>
      <c r="O230" s="78">
        <v>2101321015</v>
      </c>
      <c r="P230" s="79" t="s">
        <v>1177</v>
      </c>
      <c r="Q230" s="80" t="s">
        <v>6</v>
      </c>
      <c r="R230" s="217"/>
      <c r="S230" s="217"/>
      <c r="U230" s="289"/>
      <c r="V230" s="420"/>
      <c r="W230" s="421"/>
      <c r="AA230" s="220"/>
      <c r="AB230" s="219"/>
      <c r="AC230" s="288"/>
    </row>
    <row r="231" spans="1:30" ht="18.75" x14ac:dyDescent="0.3">
      <c r="A231" s="316">
        <v>22</v>
      </c>
      <c r="B231" s="98">
        <v>2101321022</v>
      </c>
      <c r="C231" s="99" t="s">
        <v>1130</v>
      </c>
      <c r="D231" s="100" t="s">
        <v>5</v>
      </c>
      <c r="E231" s="419"/>
      <c r="F231" s="419"/>
      <c r="G231" s="316">
        <v>22</v>
      </c>
      <c r="H231" s="78">
        <v>2101321031</v>
      </c>
      <c r="I231" s="79" t="s">
        <v>1155</v>
      </c>
      <c r="J231" s="101" t="s">
        <v>6</v>
      </c>
      <c r="K231" s="231"/>
      <c r="L231" s="231"/>
      <c r="N231" s="226">
        <v>22</v>
      </c>
      <c r="O231" s="78">
        <v>2101321058</v>
      </c>
      <c r="P231" s="79" t="s">
        <v>1179</v>
      </c>
      <c r="Q231" s="101" t="s">
        <v>5</v>
      </c>
      <c r="R231" s="217"/>
      <c r="S231" s="217"/>
      <c r="U231" s="289"/>
      <c r="V231" s="420"/>
      <c r="W231" s="421"/>
      <c r="AA231" s="220"/>
      <c r="AB231" s="219"/>
      <c r="AC231" s="288"/>
    </row>
    <row r="232" spans="1:30" ht="18.75" x14ac:dyDescent="0.3">
      <c r="A232" s="316">
        <v>23</v>
      </c>
      <c r="B232" s="78">
        <v>2101321046</v>
      </c>
      <c r="C232" s="79" t="s">
        <v>1131</v>
      </c>
      <c r="D232" s="101" t="s">
        <v>6</v>
      </c>
      <c r="G232" s="316">
        <v>23</v>
      </c>
      <c r="H232" s="78"/>
      <c r="I232" s="79"/>
      <c r="J232" s="101"/>
      <c r="K232" s="425"/>
      <c r="L232" s="425"/>
      <c r="N232" s="316">
        <v>23</v>
      </c>
      <c r="O232" s="78">
        <v>2101321040</v>
      </c>
      <c r="P232" s="79" t="s">
        <v>1180</v>
      </c>
      <c r="Q232" s="101" t="s">
        <v>6</v>
      </c>
      <c r="R232" s="217"/>
      <c r="S232" s="217"/>
      <c r="U232" s="289"/>
      <c r="V232" s="420"/>
      <c r="W232" s="421"/>
      <c r="AA232" s="220"/>
      <c r="AB232" s="219"/>
      <c r="AC232" s="288"/>
    </row>
    <row r="233" spans="1:30" ht="18.75" x14ac:dyDescent="0.3">
      <c r="A233" s="316">
        <v>24</v>
      </c>
      <c r="B233" s="78">
        <v>2101321008</v>
      </c>
      <c r="C233" s="79" t="s">
        <v>1132</v>
      </c>
      <c r="D233" s="101" t="s">
        <v>6</v>
      </c>
      <c r="G233" s="316">
        <v>24</v>
      </c>
      <c r="H233" s="75"/>
      <c r="I233" s="76"/>
      <c r="J233" s="77"/>
      <c r="K233" s="235"/>
      <c r="L233" s="235"/>
      <c r="N233" s="316">
        <v>24</v>
      </c>
      <c r="O233" s="75"/>
      <c r="P233" s="76"/>
      <c r="Q233" s="77"/>
      <c r="R233" s="235"/>
      <c r="S233" s="235"/>
      <c r="U233" s="289"/>
      <c r="V233" s="420"/>
      <c r="W233" s="421"/>
      <c r="AB233" s="221"/>
      <c r="AC233" s="288"/>
      <c r="AD233" s="287"/>
    </row>
    <row r="234" spans="1:30" ht="18.75" x14ac:dyDescent="0.3">
      <c r="A234" s="316">
        <v>25</v>
      </c>
      <c r="B234" s="95"/>
      <c r="C234" s="96"/>
      <c r="D234" s="97"/>
      <c r="G234" s="316">
        <v>25</v>
      </c>
      <c r="H234" s="75"/>
      <c r="I234" s="76"/>
      <c r="J234" s="77"/>
      <c r="K234" s="331"/>
      <c r="L234" s="331"/>
      <c r="N234" s="316">
        <v>25</v>
      </c>
      <c r="O234" s="75"/>
      <c r="P234" s="76"/>
      <c r="Q234" s="77"/>
      <c r="R234" s="236"/>
      <c r="S234" s="236"/>
      <c r="AA234" s="223"/>
      <c r="AB234" s="222"/>
      <c r="AC234" s="288"/>
    </row>
    <row r="235" spans="1:30" ht="18" customHeight="1" x14ac:dyDescent="0.25">
      <c r="A235" s="252"/>
      <c r="G235" s="331"/>
      <c r="N235" s="216"/>
      <c r="R235" s="330"/>
      <c r="S235" s="330"/>
      <c r="AB235" s="221"/>
      <c r="AC235" s="288"/>
      <c r="AD235" s="287"/>
    </row>
    <row r="236" spans="1:30" ht="18.75" customHeight="1" x14ac:dyDescent="0.25">
      <c r="B236" s="243"/>
      <c r="C236" s="282" t="s">
        <v>8</v>
      </c>
      <c r="D236" s="191">
        <f>COUNTIF(D210:D233,"L")</f>
        <v>13</v>
      </c>
      <c r="H236" s="236"/>
      <c r="I236" s="282" t="s">
        <v>8</v>
      </c>
      <c r="J236" s="236">
        <f>COUNTIF(J210:J232,"L")</f>
        <v>13</v>
      </c>
      <c r="N236" s="216"/>
      <c r="O236" s="216"/>
      <c r="P236" s="239" t="s">
        <v>8</v>
      </c>
      <c r="Q236" s="216">
        <f>COUNTIF(Q210:Q233,"L")</f>
        <v>12</v>
      </c>
      <c r="R236" s="236"/>
      <c r="S236" s="236"/>
      <c r="AB236" s="221"/>
      <c r="AC236" s="288"/>
      <c r="AD236" s="287"/>
    </row>
    <row r="237" spans="1:30" ht="18.75" thickBot="1" x14ac:dyDescent="0.3">
      <c r="B237" s="243"/>
      <c r="C237" s="282" t="s">
        <v>13</v>
      </c>
      <c r="D237" s="191">
        <f>COUNTIF(D210:D233,"P")</f>
        <v>11</v>
      </c>
      <c r="I237" s="282" t="s">
        <v>13</v>
      </c>
      <c r="J237" s="236">
        <f>COUNTIF(J210:J232,"P")</f>
        <v>9</v>
      </c>
      <c r="K237" s="236"/>
      <c r="L237" s="236"/>
      <c r="N237" s="216"/>
      <c r="O237" s="216"/>
      <c r="P237" s="238" t="s">
        <v>13</v>
      </c>
      <c r="Q237" s="216">
        <f>COUNTIF(Q210:Q233,"P")</f>
        <v>11</v>
      </c>
      <c r="R237" s="236"/>
      <c r="S237" s="236"/>
      <c r="AA237" s="220"/>
      <c r="AB237" s="219"/>
      <c r="AC237" s="288"/>
    </row>
    <row r="238" spans="1:30" ht="18" x14ac:dyDescent="0.25">
      <c r="B238" s="243"/>
      <c r="C238" s="282"/>
      <c r="D238" s="286">
        <f>SUM(D236:D237)</f>
        <v>24</v>
      </c>
      <c r="I238" s="283"/>
      <c r="J238" s="286">
        <f>SUM(J236:J237)</f>
        <v>22</v>
      </c>
      <c r="N238" s="216"/>
      <c r="O238" s="216"/>
      <c r="P238" s="239"/>
      <c r="Q238" s="240">
        <f>SUM(Q236:Q237)</f>
        <v>23</v>
      </c>
      <c r="R238" s="236"/>
      <c r="S238" s="236"/>
      <c r="AB238" s="221"/>
      <c r="AC238" s="288"/>
      <c r="AD238" s="287"/>
    </row>
    <row r="239" spans="1:30" ht="18" x14ac:dyDescent="0.25">
      <c r="A239" s="191" t="s">
        <v>14</v>
      </c>
      <c r="B239" s="243"/>
      <c r="C239" s="244" t="str">
        <f>'Pembimbing Akademik'!$C$14</f>
        <v>Drs., Muhtarom Riyadi, S.T.T., M.Eng.</v>
      </c>
      <c r="G239" s="191" t="s">
        <v>14</v>
      </c>
      <c r="I239" s="426" t="str">
        <f>'Pembimbing Akademik'!$C$15</f>
        <v>Suripto, S.T., M.Si.</v>
      </c>
      <c r="J239" s="236"/>
      <c r="K239" s="236"/>
      <c r="L239" s="236"/>
      <c r="N239" s="216" t="s">
        <v>14</v>
      </c>
      <c r="O239" s="216"/>
      <c r="P239" s="216" t="str">
        <f>'Pembimbing Akademik'!$C$16</f>
        <v>Rita Farida, S.H., M.H.</v>
      </c>
      <c r="Q239" s="216"/>
      <c r="R239" s="236"/>
      <c r="S239" s="236"/>
      <c r="AB239" s="221"/>
      <c r="AC239" s="288"/>
      <c r="AD239" s="287"/>
    </row>
    <row r="240" spans="1:30" x14ac:dyDescent="0.2">
      <c r="B240" s="243"/>
      <c r="C240" s="426"/>
      <c r="D240" s="236"/>
      <c r="N240" s="252"/>
      <c r="O240" s="252"/>
      <c r="P240" s="413"/>
      <c r="Q240" s="330"/>
      <c r="R240" s="236"/>
      <c r="S240" s="236"/>
      <c r="AA240" s="220"/>
      <c r="AB240" s="219"/>
      <c r="AC240" s="288"/>
    </row>
    <row r="241" spans="1:30" ht="18" x14ac:dyDescent="0.25">
      <c r="H241" s="415"/>
      <c r="I241" s="415"/>
      <c r="N241" s="236"/>
      <c r="O241" s="236"/>
      <c r="P241" s="282"/>
      <c r="Q241" s="236"/>
      <c r="AA241" s="223"/>
      <c r="AB241" s="222"/>
      <c r="AC241" s="288"/>
    </row>
    <row r="242" spans="1:30" ht="18" x14ac:dyDescent="0.25">
      <c r="A242" s="414" t="s">
        <v>104</v>
      </c>
      <c r="B242" s="415"/>
      <c r="C242" s="416"/>
      <c r="D242" s="415"/>
      <c r="E242" s="415"/>
      <c r="F242" s="415"/>
      <c r="G242" s="415"/>
      <c r="H242" s="415"/>
      <c r="I242" s="415"/>
      <c r="N242" s="236"/>
      <c r="O242" s="236"/>
      <c r="P242" s="282"/>
      <c r="Q242" s="236"/>
      <c r="AA242" s="220"/>
      <c r="AB242" s="219"/>
      <c r="AC242" s="288"/>
    </row>
    <row r="243" spans="1:30" ht="18" x14ac:dyDescent="0.25">
      <c r="A243" s="414" t="str">
        <f>$A$42</f>
        <v>MAHASISWA TINGKAT 2 (DUA) TAHUN MASUK 2020 - SEMESTER GENAP 2021 / 2022</v>
      </c>
      <c r="B243" s="415"/>
      <c r="C243" s="416"/>
      <c r="D243" s="415"/>
      <c r="E243" s="415"/>
      <c r="F243" s="415"/>
      <c r="G243" s="415"/>
      <c r="H243" s="415"/>
      <c r="I243" s="415"/>
      <c r="N243" s="236"/>
      <c r="O243" s="236"/>
      <c r="P243" s="282"/>
      <c r="Q243" s="236"/>
      <c r="AB243" s="221"/>
      <c r="AC243" s="288"/>
      <c r="AD243" s="287"/>
    </row>
    <row r="244" spans="1:30" ht="18" x14ac:dyDescent="0.25">
      <c r="A244" s="414" t="s">
        <v>9</v>
      </c>
      <c r="B244" s="415"/>
      <c r="C244" s="416"/>
      <c r="D244" s="415"/>
      <c r="E244" s="415"/>
      <c r="F244" s="415"/>
      <c r="G244" s="415"/>
      <c r="N244" s="236"/>
      <c r="O244" s="236"/>
      <c r="P244" s="236"/>
      <c r="Q244" s="236"/>
      <c r="AB244" s="221"/>
      <c r="AC244" s="288"/>
      <c r="AD244" s="287"/>
    </row>
    <row r="245" spans="1:30" ht="15.75" x14ac:dyDescent="0.25">
      <c r="H245" s="194"/>
      <c r="I245" s="194"/>
      <c r="J245" s="194"/>
      <c r="K245" s="194"/>
      <c r="L245" s="194"/>
      <c r="N245" s="236"/>
      <c r="O245" s="236"/>
      <c r="P245" s="236"/>
      <c r="Q245" s="236"/>
      <c r="AB245" s="221"/>
      <c r="AC245" s="288"/>
      <c r="AD245" s="287"/>
    </row>
    <row r="246" spans="1:30" ht="16.5" thickBot="1" x14ac:dyDescent="0.3">
      <c r="A246" s="194" t="str">
        <f>CONCATENATE("KELAS/ SEMESTER : II  KONSTRUKSI SIPIL 1/ ",'Pembimbing Akademik'!D34)</f>
        <v>KELAS/ SEMESTER : II  KONSTRUKSI SIPIL 1/ 4</v>
      </c>
      <c r="B246" s="194"/>
      <c r="C246" s="195"/>
      <c r="D246" s="194"/>
      <c r="E246" s="194"/>
      <c r="F246" s="194"/>
      <c r="G246" s="194" t="str">
        <f>CONCATENATE("KELAS/ SEMESTER : II  KONSTRUKSI SIPIL 2/ ",'Pembimbing Akademik'!D34)</f>
        <v>KELAS/ SEMESTER : II  KONSTRUKSI SIPIL 2/ 4</v>
      </c>
      <c r="H246" s="194"/>
      <c r="I246" s="195"/>
      <c r="J246" s="201"/>
      <c r="K246" s="201"/>
      <c r="L246" s="201"/>
      <c r="M246" s="194"/>
      <c r="O246" s="288"/>
      <c r="R246" s="195"/>
      <c r="S246" s="195"/>
      <c r="T246" s="195"/>
      <c r="U246" s="194"/>
      <c r="V246" s="194"/>
      <c r="W246" s="194"/>
      <c r="X246" s="194"/>
      <c r="AB246" s="221"/>
      <c r="AC246" s="288"/>
      <c r="AD246" s="287"/>
    </row>
    <row r="247" spans="1:30" ht="16.5" thickBot="1" x14ac:dyDescent="0.3">
      <c r="A247" s="197" t="s">
        <v>10</v>
      </c>
      <c r="B247" s="198" t="s">
        <v>2</v>
      </c>
      <c r="C247" s="198" t="s">
        <v>3</v>
      </c>
      <c r="D247" s="199" t="s">
        <v>11</v>
      </c>
      <c r="E247" s="194"/>
      <c r="F247" s="194"/>
      <c r="G247" s="427" t="s">
        <v>10</v>
      </c>
      <c r="H247" s="198" t="s">
        <v>2</v>
      </c>
      <c r="I247" s="198" t="s">
        <v>3</v>
      </c>
      <c r="J247" s="199" t="s">
        <v>11</v>
      </c>
      <c r="K247" s="201"/>
      <c r="L247" s="201"/>
      <c r="M247" s="194"/>
      <c r="R247" s="201"/>
      <c r="S247" s="201"/>
      <c r="T247" s="236"/>
      <c r="U247" s="208"/>
      <c r="V247" s="208"/>
      <c r="W247" s="208"/>
      <c r="X247" s="208"/>
      <c r="AB247" s="221"/>
      <c r="AC247" s="288"/>
      <c r="AD247" s="287"/>
    </row>
    <row r="248" spans="1:30" ht="18.75" x14ac:dyDescent="0.3">
      <c r="A248" s="247"/>
      <c r="B248" s="248"/>
      <c r="C248" s="248"/>
      <c r="D248" s="249"/>
      <c r="E248" s="194"/>
      <c r="F248" s="194"/>
      <c r="G248" s="247"/>
      <c r="H248" s="228"/>
      <c r="I248" s="229"/>
      <c r="J248" s="232"/>
      <c r="K248" s="217"/>
      <c r="L248" s="217"/>
      <c r="M248" s="194"/>
      <c r="P248" s="428"/>
      <c r="R248" s="208"/>
      <c r="S248" s="208"/>
      <c r="T248" s="195"/>
      <c r="U248" s="243"/>
      <c r="V248" s="208"/>
      <c r="W248" s="208"/>
      <c r="X248" s="208"/>
      <c r="AA248" s="223"/>
      <c r="AB248" s="222"/>
      <c r="AC248" s="288"/>
    </row>
    <row r="249" spans="1:30" ht="18.75" x14ac:dyDescent="0.3">
      <c r="A249" s="316">
        <v>1</v>
      </c>
      <c r="B249" s="78">
        <v>2001321006</v>
      </c>
      <c r="C249" s="79" t="s">
        <v>817</v>
      </c>
      <c r="D249" s="100" t="s">
        <v>5</v>
      </c>
      <c r="G249" s="294">
        <v>1</v>
      </c>
      <c r="H249" s="71">
        <v>2001321030</v>
      </c>
      <c r="I249" s="82" t="s">
        <v>837</v>
      </c>
      <c r="J249" s="73" t="s">
        <v>5</v>
      </c>
      <c r="K249" s="429"/>
      <c r="R249" s="217"/>
      <c r="S249" s="217"/>
      <c r="T249" s="236"/>
      <c r="U249" s="333"/>
      <c r="V249" s="252"/>
      <c r="W249" s="244"/>
      <c r="X249" s="430"/>
      <c r="AB249" s="221"/>
      <c r="AC249" s="288"/>
      <c r="AD249" s="287"/>
    </row>
    <row r="250" spans="1:30" ht="18.75" x14ac:dyDescent="0.3">
      <c r="A250" s="316">
        <v>2</v>
      </c>
      <c r="B250" s="98">
        <v>2001321015</v>
      </c>
      <c r="C250" s="99" t="s">
        <v>818</v>
      </c>
      <c r="D250" s="100" t="s">
        <v>5</v>
      </c>
      <c r="G250" s="294">
        <v>2</v>
      </c>
      <c r="H250" s="71">
        <v>2001321045</v>
      </c>
      <c r="I250" s="82" t="s">
        <v>838</v>
      </c>
      <c r="J250" s="73" t="s">
        <v>5</v>
      </c>
      <c r="K250" s="429"/>
      <c r="R250" s="217"/>
      <c r="S250" s="217"/>
      <c r="T250" s="236"/>
      <c r="U250" s="333"/>
      <c r="V250" s="252"/>
      <c r="W250" s="261"/>
      <c r="X250" s="430"/>
      <c r="AB250" s="221"/>
      <c r="AC250" s="288"/>
      <c r="AD250" s="287"/>
    </row>
    <row r="251" spans="1:30" ht="18.75" x14ac:dyDescent="0.3">
      <c r="A251" s="294">
        <v>3</v>
      </c>
      <c r="B251" s="102">
        <v>2001321026</v>
      </c>
      <c r="C251" s="103" t="s">
        <v>819</v>
      </c>
      <c r="D251" s="104" t="s">
        <v>6</v>
      </c>
      <c r="G251" s="294">
        <v>3</v>
      </c>
      <c r="H251" s="71">
        <v>2001321042</v>
      </c>
      <c r="I251" s="82" t="s">
        <v>839</v>
      </c>
      <c r="J251" s="73" t="s">
        <v>5</v>
      </c>
      <c r="K251" s="429"/>
      <c r="R251" s="217"/>
      <c r="S251" s="217"/>
      <c r="T251" s="236"/>
      <c r="U251" s="333"/>
      <c r="V251" s="252"/>
      <c r="W251" s="261"/>
      <c r="X251" s="430"/>
      <c r="AB251" s="221"/>
      <c r="AC251" s="288"/>
      <c r="AD251" s="287"/>
    </row>
    <row r="252" spans="1:30" ht="18.75" x14ac:dyDescent="0.3">
      <c r="A252" s="294">
        <v>4</v>
      </c>
      <c r="B252" s="71">
        <v>2001321013</v>
      </c>
      <c r="C252" s="82" t="s">
        <v>820</v>
      </c>
      <c r="D252" s="100" t="s">
        <v>5</v>
      </c>
      <c r="G252" s="294">
        <v>4</v>
      </c>
      <c r="H252" s="71">
        <v>2001321043</v>
      </c>
      <c r="I252" s="82" t="s">
        <v>840</v>
      </c>
      <c r="J252" s="73" t="s">
        <v>6</v>
      </c>
      <c r="K252" s="429"/>
      <c r="N252" s="194"/>
      <c r="O252" s="194"/>
      <c r="P252" s="194"/>
      <c r="Q252" s="194"/>
      <c r="R252" s="217"/>
      <c r="S252" s="217"/>
      <c r="T252" s="236"/>
      <c r="U252" s="333"/>
      <c r="V252" s="431"/>
      <c r="W252" s="432"/>
      <c r="X252" s="430"/>
      <c r="AB252" s="221"/>
      <c r="AC252" s="288"/>
      <c r="AD252" s="287"/>
    </row>
    <row r="253" spans="1:30" ht="18.75" x14ac:dyDescent="0.3">
      <c r="A253" s="294">
        <v>5</v>
      </c>
      <c r="B253" s="102">
        <v>2001321047</v>
      </c>
      <c r="C253" s="103" t="s">
        <v>821</v>
      </c>
      <c r="D253" s="104" t="s">
        <v>5</v>
      </c>
      <c r="G253" s="294">
        <v>5</v>
      </c>
      <c r="H253" s="71">
        <v>2001321016</v>
      </c>
      <c r="I253" s="82" t="s">
        <v>841</v>
      </c>
      <c r="J253" s="73" t="s">
        <v>6</v>
      </c>
      <c r="K253" s="429"/>
      <c r="N253" s="208"/>
      <c r="O253" s="208"/>
      <c r="P253" s="208"/>
      <c r="Q253" s="208"/>
      <c r="R253" s="217"/>
      <c r="S253" s="217"/>
      <c r="T253" s="236"/>
      <c r="U253" s="333"/>
      <c r="V253" s="252"/>
      <c r="W253" s="261"/>
      <c r="X253" s="430"/>
      <c r="AB253" s="221"/>
      <c r="AC253" s="288"/>
      <c r="AD253" s="287"/>
    </row>
    <row r="254" spans="1:30" ht="18.75" x14ac:dyDescent="0.3">
      <c r="A254" s="294">
        <v>6</v>
      </c>
      <c r="B254" s="102">
        <v>2001321044</v>
      </c>
      <c r="C254" s="103" t="s">
        <v>822</v>
      </c>
      <c r="D254" s="104" t="s">
        <v>5</v>
      </c>
      <c r="G254" s="294">
        <v>6</v>
      </c>
      <c r="H254" s="71">
        <v>2001321050</v>
      </c>
      <c r="I254" s="82" t="s">
        <v>842</v>
      </c>
      <c r="J254" s="73" t="s">
        <v>5</v>
      </c>
      <c r="K254" s="429"/>
      <c r="N254" s="252"/>
      <c r="O254" s="252"/>
      <c r="P254" s="245"/>
      <c r="Q254" s="252"/>
      <c r="R254" s="217"/>
      <c r="S254" s="217"/>
      <c r="T254" s="236"/>
      <c r="U254" s="333"/>
      <c r="V254" s="431"/>
      <c r="W254" s="432"/>
      <c r="X254" s="430"/>
      <c r="AA254" s="220"/>
      <c r="AB254" s="219"/>
      <c r="AC254" s="288"/>
    </row>
    <row r="255" spans="1:30" ht="18.75" x14ac:dyDescent="0.3">
      <c r="A255" s="294">
        <v>7</v>
      </c>
      <c r="B255" s="102">
        <v>2001321014</v>
      </c>
      <c r="C255" s="103" t="s">
        <v>823</v>
      </c>
      <c r="D255" s="104" t="s">
        <v>6</v>
      </c>
      <c r="G255" s="294">
        <v>7</v>
      </c>
      <c r="H255" s="71">
        <v>2001321048</v>
      </c>
      <c r="I255" s="82" t="s">
        <v>843</v>
      </c>
      <c r="J255" s="73" t="s">
        <v>5</v>
      </c>
      <c r="K255" s="429"/>
      <c r="N255" s="299"/>
      <c r="O255" s="388"/>
      <c r="P255" s="225"/>
      <c r="Q255" s="217"/>
      <c r="R255" s="217"/>
      <c r="S255" s="217"/>
      <c r="T255" s="236"/>
      <c r="U255" s="333"/>
      <c r="V255" s="431"/>
      <c r="W255" s="265"/>
      <c r="X255" s="430"/>
      <c r="AB255" s="221"/>
      <c r="AC255" s="288"/>
      <c r="AD255" s="287"/>
    </row>
    <row r="256" spans="1:30" ht="18.75" x14ac:dyDescent="0.3">
      <c r="A256" s="294">
        <v>8</v>
      </c>
      <c r="B256" s="102">
        <v>2001321029</v>
      </c>
      <c r="C256" s="103" t="s">
        <v>824</v>
      </c>
      <c r="D256" s="104" t="s">
        <v>5</v>
      </c>
      <c r="G256" s="294">
        <v>8</v>
      </c>
      <c r="H256" s="71">
        <v>2001321049</v>
      </c>
      <c r="I256" s="82" t="s">
        <v>844</v>
      </c>
      <c r="J256" s="73" t="s">
        <v>6</v>
      </c>
      <c r="K256" s="429"/>
      <c r="N256" s="299"/>
      <c r="O256" s="388"/>
      <c r="P256" s="225"/>
      <c r="Q256" s="217"/>
      <c r="R256" s="217"/>
      <c r="S256" s="217"/>
      <c r="T256" s="236"/>
      <c r="U256" s="333"/>
      <c r="V256" s="252"/>
      <c r="W256" s="261"/>
      <c r="X256" s="430"/>
      <c r="AA256" s="220"/>
      <c r="AB256" s="219"/>
      <c r="AC256" s="288"/>
    </row>
    <row r="257" spans="1:30" ht="18.75" x14ac:dyDescent="0.3">
      <c r="A257" s="294">
        <v>9</v>
      </c>
      <c r="B257" s="102">
        <v>2001321019</v>
      </c>
      <c r="C257" s="103" t="s">
        <v>825</v>
      </c>
      <c r="D257" s="104" t="s">
        <v>5</v>
      </c>
      <c r="G257" s="294">
        <v>9</v>
      </c>
      <c r="H257" s="71">
        <v>2001321017</v>
      </c>
      <c r="I257" s="82" t="s">
        <v>845</v>
      </c>
      <c r="J257" s="73" t="s">
        <v>5</v>
      </c>
      <c r="K257" s="429"/>
      <c r="N257" s="299"/>
      <c r="O257" s="388"/>
      <c r="P257" s="225"/>
      <c r="Q257" s="217"/>
      <c r="R257" s="217"/>
      <c r="S257" s="217"/>
      <c r="T257" s="236"/>
      <c r="U257" s="333"/>
      <c r="V257" s="431"/>
      <c r="W257" s="265"/>
      <c r="X257" s="430"/>
      <c r="AB257" s="221"/>
      <c r="AC257" s="288"/>
      <c r="AD257" s="287"/>
    </row>
    <row r="258" spans="1:30" ht="18.75" x14ac:dyDescent="0.3">
      <c r="A258" s="294">
        <v>10</v>
      </c>
      <c r="B258" s="71">
        <v>2001321051</v>
      </c>
      <c r="C258" s="82" t="s">
        <v>942</v>
      </c>
      <c r="D258" s="100" t="s">
        <v>5</v>
      </c>
      <c r="G258" s="294">
        <v>10</v>
      </c>
      <c r="H258" s="71">
        <v>2001321036</v>
      </c>
      <c r="I258" s="82" t="s">
        <v>846</v>
      </c>
      <c r="J258" s="73" t="s">
        <v>5</v>
      </c>
      <c r="K258" s="429"/>
      <c r="N258" s="257"/>
      <c r="O258" s="390"/>
      <c r="P258" s="391"/>
      <c r="Q258" s="217"/>
      <c r="R258" s="217"/>
      <c r="S258" s="217"/>
      <c r="T258" s="236"/>
      <c r="U258" s="333"/>
      <c r="V258" s="252"/>
      <c r="W258" s="244"/>
      <c r="X258" s="430"/>
      <c r="AB258" s="221"/>
      <c r="AC258" s="288"/>
      <c r="AD258" s="287"/>
    </row>
    <row r="259" spans="1:30" ht="18.75" x14ac:dyDescent="0.3">
      <c r="A259" s="294">
        <v>11</v>
      </c>
      <c r="B259" s="71">
        <v>2001321002</v>
      </c>
      <c r="C259" s="82" t="s">
        <v>826</v>
      </c>
      <c r="D259" s="104" t="s">
        <v>6</v>
      </c>
      <c r="G259" s="294">
        <v>11</v>
      </c>
      <c r="H259" s="71">
        <v>2001321025</v>
      </c>
      <c r="I259" s="82" t="s">
        <v>847</v>
      </c>
      <c r="J259" s="73" t="s">
        <v>5</v>
      </c>
      <c r="K259" s="429"/>
      <c r="N259" s="299"/>
      <c r="O259" s="392"/>
      <c r="P259" s="393"/>
      <c r="Q259" s="217"/>
      <c r="R259" s="217"/>
      <c r="S259" s="217"/>
      <c r="T259" s="236"/>
      <c r="U259" s="333"/>
      <c r="V259" s="252"/>
      <c r="W259" s="244"/>
      <c r="X259" s="430"/>
      <c r="AB259" s="221"/>
      <c r="AC259" s="288"/>
      <c r="AD259" s="287"/>
    </row>
    <row r="260" spans="1:30" ht="18.75" x14ac:dyDescent="0.3">
      <c r="A260" s="294">
        <v>12</v>
      </c>
      <c r="B260" s="102">
        <v>2001321041</v>
      </c>
      <c r="C260" s="103" t="s">
        <v>827</v>
      </c>
      <c r="D260" s="104" t="s">
        <v>5</v>
      </c>
      <c r="G260" s="294">
        <v>12</v>
      </c>
      <c r="H260" s="71">
        <v>2001321005</v>
      </c>
      <c r="I260" s="82" t="s">
        <v>848</v>
      </c>
      <c r="J260" s="73" t="s">
        <v>6</v>
      </c>
      <c r="K260" s="429"/>
      <c r="N260" s="299"/>
      <c r="O260" s="392"/>
      <c r="P260" s="393"/>
      <c r="Q260" s="217"/>
      <c r="R260" s="217"/>
      <c r="S260" s="217"/>
      <c r="T260" s="236"/>
      <c r="U260" s="333"/>
      <c r="V260" s="252"/>
      <c r="W260" s="244"/>
      <c r="X260" s="430"/>
      <c r="AB260" s="221"/>
      <c r="AC260" s="288"/>
      <c r="AD260" s="287"/>
    </row>
    <row r="261" spans="1:30" ht="18.75" x14ac:dyDescent="0.3">
      <c r="A261" s="294">
        <v>13</v>
      </c>
      <c r="B261" s="102">
        <v>2001321021</v>
      </c>
      <c r="C261" s="103" t="s">
        <v>828</v>
      </c>
      <c r="D261" s="104" t="s">
        <v>6</v>
      </c>
      <c r="G261" s="316">
        <v>13</v>
      </c>
      <c r="H261" s="71">
        <v>2001321003</v>
      </c>
      <c r="I261" s="82" t="s">
        <v>849</v>
      </c>
      <c r="J261" s="73" t="s">
        <v>6</v>
      </c>
      <c r="K261" s="429"/>
      <c r="N261" s="299"/>
      <c r="O261" s="388"/>
      <c r="P261" s="225"/>
      <c r="Q261" s="217"/>
      <c r="R261" s="217"/>
      <c r="S261" s="217"/>
      <c r="T261" s="236"/>
      <c r="U261" s="333"/>
      <c r="V261" s="431"/>
      <c r="W261" s="265"/>
      <c r="X261" s="430"/>
      <c r="AB261" s="221"/>
      <c r="AC261" s="288"/>
      <c r="AD261" s="287"/>
    </row>
    <row r="262" spans="1:30" ht="18.75" x14ac:dyDescent="0.3">
      <c r="A262" s="294">
        <v>14</v>
      </c>
      <c r="B262" s="102">
        <v>2001321039</v>
      </c>
      <c r="C262" s="103" t="s">
        <v>829</v>
      </c>
      <c r="D262" s="104" t="s">
        <v>5</v>
      </c>
      <c r="G262" s="294">
        <v>14</v>
      </c>
      <c r="H262" s="71">
        <v>2001321052</v>
      </c>
      <c r="I262" s="82" t="s">
        <v>944</v>
      </c>
      <c r="J262" s="73" t="s">
        <v>5</v>
      </c>
      <c r="K262" s="429"/>
      <c r="N262" s="299"/>
      <c r="O262" s="433"/>
      <c r="P262" s="434"/>
      <c r="Q262" s="217"/>
      <c r="R262" s="217"/>
      <c r="S262" s="217"/>
      <c r="T262" s="236"/>
      <c r="U262" s="333"/>
      <c r="V262" s="252"/>
      <c r="W262" s="261"/>
      <c r="X262" s="275"/>
      <c r="AA262" s="220"/>
      <c r="AB262" s="219"/>
      <c r="AC262" s="288"/>
    </row>
    <row r="263" spans="1:30" ht="18.75" x14ac:dyDescent="0.3">
      <c r="A263" s="294">
        <v>15</v>
      </c>
      <c r="B263" s="102">
        <v>2001321034</v>
      </c>
      <c r="C263" s="103" t="s">
        <v>830</v>
      </c>
      <c r="D263" s="104" t="s">
        <v>5</v>
      </c>
      <c r="G263" s="294">
        <v>15</v>
      </c>
      <c r="H263" s="71">
        <v>2001321009</v>
      </c>
      <c r="I263" s="82" t="s">
        <v>850</v>
      </c>
      <c r="J263" s="73" t="s">
        <v>6</v>
      </c>
      <c r="K263" s="429"/>
      <c r="N263" s="299"/>
      <c r="O263" s="388"/>
      <c r="P263" s="225"/>
      <c r="Q263" s="217"/>
      <c r="R263" s="217"/>
      <c r="S263" s="217"/>
      <c r="T263" s="236"/>
      <c r="U263" s="333"/>
      <c r="V263" s="431"/>
      <c r="W263" s="432"/>
      <c r="X263" s="430"/>
      <c r="AA263" s="223"/>
      <c r="AB263" s="222"/>
      <c r="AC263" s="288"/>
    </row>
    <row r="264" spans="1:30" ht="18.75" x14ac:dyDescent="0.3">
      <c r="A264" s="294">
        <v>16</v>
      </c>
      <c r="B264" s="102">
        <v>2001321035</v>
      </c>
      <c r="C264" s="103" t="s">
        <v>831</v>
      </c>
      <c r="D264" s="104" t="s">
        <v>6</v>
      </c>
      <c r="G264" s="316">
        <v>16</v>
      </c>
      <c r="H264" s="71">
        <v>2001321012</v>
      </c>
      <c r="I264" s="82" t="s">
        <v>851</v>
      </c>
      <c r="J264" s="73" t="s">
        <v>6</v>
      </c>
      <c r="K264" s="429"/>
      <c r="N264" s="299"/>
      <c r="O264" s="388"/>
      <c r="P264" s="225"/>
      <c r="Q264" s="217"/>
      <c r="R264" s="217"/>
      <c r="S264" s="217"/>
      <c r="T264" s="236"/>
      <c r="U264" s="333"/>
      <c r="V264" s="252"/>
      <c r="W264" s="261"/>
      <c r="X264" s="430"/>
      <c r="AB264" s="221"/>
      <c r="AC264" s="288"/>
      <c r="AD264" s="287"/>
    </row>
    <row r="265" spans="1:30" ht="18.75" x14ac:dyDescent="0.3">
      <c r="A265" s="294">
        <v>17</v>
      </c>
      <c r="B265" s="102">
        <v>2001321046</v>
      </c>
      <c r="C265" s="103" t="s">
        <v>832</v>
      </c>
      <c r="D265" s="104" t="s">
        <v>6</v>
      </c>
      <c r="G265" s="316">
        <v>17</v>
      </c>
      <c r="H265" s="71">
        <v>2001321037</v>
      </c>
      <c r="I265" s="82" t="s">
        <v>852</v>
      </c>
      <c r="J265" s="73" t="s">
        <v>6</v>
      </c>
      <c r="K265" s="429"/>
      <c r="N265" s="299"/>
      <c r="O265" s="392"/>
      <c r="P265" s="393"/>
      <c r="Q265" s="217"/>
      <c r="R265" s="217"/>
      <c r="S265" s="217"/>
      <c r="T265" s="236"/>
      <c r="U265" s="333"/>
      <c r="V265" s="435"/>
      <c r="W265" s="436"/>
      <c r="X265" s="347"/>
      <c r="AA265" s="223"/>
      <c r="AB265" s="222"/>
      <c r="AC265" s="288"/>
    </row>
    <row r="266" spans="1:30" ht="18.75" x14ac:dyDescent="0.3">
      <c r="A266" s="294">
        <v>18</v>
      </c>
      <c r="B266" s="71">
        <v>2001321004</v>
      </c>
      <c r="C266" s="82" t="s">
        <v>833</v>
      </c>
      <c r="D266" s="104" t="s">
        <v>6</v>
      </c>
      <c r="G266" s="316">
        <v>18</v>
      </c>
      <c r="H266" s="71">
        <v>2001321040</v>
      </c>
      <c r="I266" s="82" t="s">
        <v>853</v>
      </c>
      <c r="J266" s="73" t="s">
        <v>5</v>
      </c>
      <c r="K266" s="429"/>
      <c r="N266" s="299"/>
      <c r="O266" s="390"/>
      <c r="P266" s="391"/>
      <c r="Q266" s="217"/>
      <c r="R266" s="217"/>
      <c r="S266" s="217"/>
      <c r="T266" s="236"/>
      <c r="U266" s="333"/>
      <c r="V266" s="252"/>
      <c r="W266" s="261"/>
      <c r="X266" s="430"/>
      <c r="AB266" s="221"/>
      <c r="AC266" s="288"/>
      <c r="AD266" s="287"/>
    </row>
    <row r="267" spans="1:30" ht="18.75" x14ac:dyDescent="0.3">
      <c r="A267" s="294">
        <v>19</v>
      </c>
      <c r="B267" s="102">
        <v>2001321032</v>
      </c>
      <c r="C267" s="103" t="s">
        <v>834</v>
      </c>
      <c r="D267" s="104" t="s">
        <v>5</v>
      </c>
      <c r="G267" s="316">
        <v>19</v>
      </c>
      <c r="H267" s="71">
        <v>2001321033</v>
      </c>
      <c r="I267" s="82" t="s">
        <v>854</v>
      </c>
      <c r="J267" s="73" t="s">
        <v>5</v>
      </c>
      <c r="K267" s="437"/>
      <c r="N267" s="299"/>
      <c r="O267" s="388"/>
      <c r="P267" s="225"/>
      <c r="Q267" s="217"/>
      <c r="R267" s="217"/>
      <c r="S267" s="217"/>
      <c r="T267" s="236"/>
      <c r="U267" s="333"/>
      <c r="V267" s="431"/>
      <c r="W267" s="432"/>
      <c r="X267" s="430"/>
      <c r="AB267" s="221"/>
      <c r="AC267" s="288"/>
      <c r="AD267" s="287"/>
    </row>
    <row r="268" spans="1:30" ht="18.75" x14ac:dyDescent="0.3">
      <c r="A268" s="294">
        <v>20</v>
      </c>
      <c r="B268" s="78">
        <v>2001321011</v>
      </c>
      <c r="C268" s="79" t="s">
        <v>835</v>
      </c>
      <c r="D268" s="104" t="s">
        <v>6</v>
      </c>
      <c r="G268" s="316">
        <v>20</v>
      </c>
      <c r="H268" s="71">
        <v>2001321007</v>
      </c>
      <c r="I268" s="82" t="s">
        <v>855</v>
      </c>
      <c r="J268" s="73" t="s">
        <v>5</v>
      </c>
      <c r="K268" s="437"/>
      <c r="N268" s="299"/>
      <c r="O268" s="388"/>
      <c r="P268" s="225"/>
      <c r="Q268" s="217"/>
      <c r="R268" s="217"/>
      <c r="S268" s="217"/>
      <c r="T268" s="236"/>
      <c r="U268" s="333"/>
      <c r="V268" s="252"/>
      <c r="W268" s="244"/>
      <c r="X268" s="430"/>
      <c r="AB268" s="221"/>
      <c r="AC268" s="288"/>
      <c r="AD268" s="287"/>
    </row>
    <row r="269" spans="1:30" ht="18.75" x14ac:dyDescent="0.3">
      <c r="A269" s="294">
        <v>21</v>
      </c>
      <c r="B269" s="98">
        <v>2001321038</v>
      </c>
      <c r="C269" s="99" t="s">
        <v>836</v>
      </c>
      <c r="D269" s="104" t="s">
        <v>6</v>
      </c>
      <c r="G269" s="294"/>
      <c r="H269" s="75"/>
      <c r="I269" s="76"/>
      <c r="J269" s="116"/>
      <c r="K269" s="437"/>
      <c r="N269" s="299"/>
      <c r="O269" s="388"/>
      <c r="P269" s="225"/>
      <c r="Q269" s="217"/>
      <c r="R269" s="217"/>
      <c r="S269" s="217"/>
      <c r="T269" s="236"/>
      <c r="U269" s="333"/>
      <c r="V269" s="438"/>
      <c r="W269" s="244"/>
      <c r="X269" s="260"/>
      <c r="AB269" s="221"/>
      <c r="AC269" s="288"/>
      <c r="AD269" s="287"/>
    </row>
    <row r="270" spans="1:30" ht="18.75" x14ac:dyDescent="0.3">
      <c r="A270" s="294"/>
      <c r="B270" s="71"/>
      <c r="C270" s="82"/>
      <c r="D270" s="105"/>
      <c r="G270" s="294"/>
      <c r="H270" s="75"/>
      <c r="I270" s="76"/>
      <c r="J270" s="116"/>
      <c r="K270" s="437"/>
      <c r="N270" s="299"/>
      <c r="O270" s="388"/>
      <c r="P270" s="225"/>
      <c r="Q270" s="217"/>
      <c r="R270" s="217"/>
      <c r="S270" s="217"/>
      <c r="T270" s="236"/>
      <c r="U270" s="333"/>
      <c r="V270" s="252"/>
      <c r="W270" s="244"/>
      <c r="X270" s="430"/>
      <c r="AB270" s="221"/>
      <c r="AC270" s="288"/>
      <c r="AD270" s="287"/>
    </row>
    <row r="271" spans="1:30" ht="18.75" x14ac:dyDescent="0.3">
      <c r="A271" s="294"/>
      <c r="B271" s="949"/>
      <c r="C271" s="950"/>
      <c r="D271" s="86"/>
      <c r="G271" s="294"/>
      <c r="H271" s="953"/>
      <c r="I271" s="76"/>
      <c r="J271" s="116"/>
      <c r="K271" s="217"/>
      <c r="L271" s="217"/>
      <c r="N271" s="299"/>
      <c r="O271" s="390"/>
      <c r="P271" s="391"/>
      <c r="Q271" s="217"/>
      <c r="R271" s="217"/>
      <c r="S271" s="217"/>
      <c r="T271" s="236"/>
      <c r="U271" s="333"/>
      <c r="V271" s="252"/>
      <c r="W271" s="244"/>
      <c r="X271" s="430"/>
      <c r="AA271" s="223"/>
      <c r="AB271" s="222"/>
      <c r="AC271" s="288"/>
    </row>
    <row r="272" spans="1:30" ht="18.75" x14ac:dyDescent="0.3">
      <c r="A272" s="294"/>
      <c r="B272" s="951"/>
      <c r="C272" s="79"/>
      <c r="D272" s="81"/>
      <c r="G272" s="294"/>
      <c r="H272" s="951"/>
      <c r="I272" s="79"/>
      <c r="J272" s="81"/>
      <c r="K272" s="235"/>
      <c r="L272" s="235"/>
      <c r="N272" s="299"/>
      <c r="O272" s="390"/>
      <c r="P272" s="391"/>
      <c r="Q272" s="217"/>
      <c r="R272" s="235"/>
      <c r="S272" s="235"/>
      <c r="T272" s="236"/>
      <c r="U272" s="333"/>
      <c r="V272" s="431"/>
      <c r="W272" s="265"/>
      <c r="X272" s="430"/>
      <c r="AA272" s="220"/>
      <c r="AB272" s="219"/>
      <c r="AC272" s="288"/>
    </row>
    <row r="273" spans="1:30" ht="19.5" thickBot="1" x14ac:dyDescent="0.35">
      <c r="A273" s="443"/>
      <c r="B273" s="938"/>
      <c r="C273" s="952"/>
      <c r="D273" s="940"/>
      <c r="G273" s="443"/>
      <c r="H273" s="938"/>
      <c r="I273" s="952"/>
      <c r="J273" s="940"/>
      <c r="K273" s="331"/>
      <c r="L273" s="331"/>
      <c r="N273" s="299"/>
      <c r="O273" s="433"/>
      <c r="P273" s="434"/>
      <c r="Q273" s="217"/>
      <c r="R273" s="236"/>
      <c r="S273" s="236"/>
      <c r="T273" s="236"/>
      <c r="U273" s="252"/>
      <c r="V273" s="252"/>
      <c r="W273" s="245"/>
      <c r="X273" s="252"/>
      <c r="AB273" s="221"/>
      <c r="AC273" s="288"/>
      <c r="AD273" s="287"/>
    </row>
    <row r="274" spans="1:30" ht="18.75" x14ac:dyDescent="0.3">
      <c r="A274" s="252"/>
      <c r="B274" s="328"/>
      <c r="C274" s="329"/>
      <c r="D274" s="330"/>
      <c r="G274" s="331"/>
      <c r="I274" s="332"/>
      <c r="J274" s="331"/>
      <c r="N274" s="257"/>
      <c r="O274" s="390"/>
      <c r="P274" s="391"/>
      <c r="Q274" s="217"/>
      <c r="R274" s="330"/>
      <c r="S274" s="330"/>
      <c r="T274" s="236"/>
      <c r="U274" s="236"/>
      <c r="V274" s="236"/>
      <c r="W274" s="281"/>
      <c r="X274" s="252"/>
      <c r="AB274" s="221"/>
      <c r="AC274" s="288"/>
      <c r="AD274" s="287"/>
    </row>
    <row r="275" spans="1:30" ht="15.75" x14ac:dyDescent="0.2">
      <c r="B275" s="243"/>
      <c r="C275" s="282" t="s">
        <v>8</v>
      </c>
      <c r="D275" s="191">
        <f>COUNTIF(D249:D273,"L")</f>
        <v>12</v>
      </c>
      <c r="I275" s="283" t="s">
        <v>8</v>
      </c>
      <c r="J275" s="191">
        <f>COUNTIF(J248:J272,"L")</f>
        <v>12</v>
      </c>
      <c r="N275" s="299"/>
      <c r="O275" s="260"/>
      <c r="P275" s="444"/>
      <c r="Q275" s="445"/>
      <c r="R275" s="236"/>
      <c r="S275" s="236"/>
      <c r="T275" s="236"/>
      <c r="U275" s="284"/>
      <c r="V275" s="284"/>
      <c r="W275" s="285"/>
      <c r="X275" s="284"/>
      <c r="AB275" s="221"/>
      <c r="AC275" s="288"/>
      <c r="AD275" s="287"/>
    </row>
    <row r="276" spans="1:30" ht="16.5" thickBot="1" x14ac:dyDescent="0.25">
      <c r="B276" s="243"/>
      <c r="C276" s="282" t="s">
        <v>13</v>
      </c>
      <c r="D276" s="191">
        <f>COUNTIF(D249:D273,"P")</f>
        <v>9</v>
      </c>
      <c r="I276" s="283" t="s">
        <v>13</v>
      </c>
      <c r="J276" s="191">
        <f>COUNTIF(J249:J273,"P")</f>
        <v>8</v>
      </c>
      <c r="K276" s="236"/>
      <c r="L276" s="236"/>
      <c r="N276" s="257"/>
      <c r="O276" s="277"/>
      <c r="P276" s="446"/>
      <c r="Q276" s="445"/>
      <c r="R276" s="236"/>
      <c r="S276" s="236"/>
      <c r="T276" s="236"/>
      <c r="U276" s="284"/>
      <c r="V276" s="284"/>
      <c r="W276" s="285"/>
      <c r="X276" s="284"/>
      <c r="AB276" s="221"/>
      <c r="AC276" s="288"/>
      <c r="AD276" s="287"/>
    </row>
    <row r="277" spans="1:30" ht="15.75" x14ac:dyDescent="0.2">
      <c r="B277" s="243"/>
      <c r="C277" s="282"/>
      <c r="D277" s="286">
        <f>SUM(D275:D276)</f>
        <v>21</v>
      </c>
      <c r="I277" s="283"/>
      <c r="J277" s="286">
        <f>SUM(J275:J276)</f>
        <v>20</v>
      </c>
      <c r="N277" s="299"/>
      <c r="O277" s="264"/>
      <c r="P277" s="447"/>
      <c r="Q277" s="445"/>
      <c r="R277" s="236"/>
      <c r="S277" s="236"/>
      <c r="T277" s="236"/>
      <c r="U277" s="284"/>
      <c r="V277" s="284"/>
      <c r="W277" s="284"/>
      <c r="X277" s="284"/>
      <c r="AB277" s="221"/>
      <c r="AC277" s="288"/>
      <c r="AD277" s="287"/>
    </row>
    <row r="278" spans="1:30" ht="15.75" x14ac:dyDescent="0.2">
      <c r="A278" s="191" t="s">
        <v>14</v>
      </c>
      <c r="B278" s="243"/>
      <c r="C278" s="244" t="str">
        <f>'Pembimbing Akademik'!$C$17</f>
        <v>Dra. Siti Aisiyah, M.Hum.</v>
      </c>
      <c r="G278" s="191" t="s">
        <v>14</v>
      </c>
      <c r="I278" s="191" t="str">
        <f>'Pembimbing Akademik'!$C$18</f>
        <v>Mursid, S.T., M.Eng.</v>
      </c>
      <c r="K278" s="236"/>
      <c r="L278" s="236"/>
      <c r="N278" s="235"/>
      <c r="O278" s="264"/>
      <c r="P278" s="447"/>
      <c r="Q278" s="445"/>
      <c r="R278" s="236"/>
      <c r="S278" s="236"/>
      <c r="T278" s="236"/>
      <c r="U278" s="236"/>
      <c r="V278" s="236"/>
      <c r="W278" s="236"/>
      <c r="X278" s="236"/>
      <c r="AA278" s="220"/>
      <c r="AB278" s="219"/>
      <c r="AC278" s="288"/>
    </row>
    <row r="279" spans="1:30" x14ac:dyDescent="0.2">
      <c r="B279" s="243"/>
      <c r="C279" s="448"/>
      <c r="D279" s="236"/>
      <c r="I279" s="426"/>
      <c r="J279" s="236"/>
      <c r="N279" s="252"/>
      <c r="O279" s="325"/>
      <c r="P279" s="428"/>
      <c r="Q279" s="449"/>
      <c r="R279" s="236"/>
      <c r="S279" s="236"/>
      <c r="T279" s="236"/>
      <c r="W279" s="448"/>
      <c r="X279" s="252"/>
      <c r="AA279" s="220"/>
      <c r="AB279" s="219"/>
      <c r="AC279" s="288"/>
    </row>
    <row r="280" spans="1:30" ht="18" x14ac:dyDescent="0.25">
      <c r="H280" s="415"/>
      <c r="I280" s="236"/>
      <c r="N280" s="236"/>
      <c r="O280" s="236"/>
      <c r="P280" s="281"/>
      <c r="Q280" s="252"/>
      <c r="AB280" s="221"/>
      <c r="AC280" s="288"/>
      <c r="AD280" s="287"/>
    </row>
    <row r="281" spans="1:30" ht="18" x14ac:dyDescent="0.25">
      <c r="A281" s="450" t="s">
        <v>104</v>
      </c>
      <c r="B281" s="415"/>
      <c r="C281" s="416"/>
      <c r="D281" s="415"/>
      <c r="E281" s="415"/>
      <c r="F281" s="415"/>
      <c r="G281" s="415"/>
      <c r="H281" s="415"/>
      <c r="I281" s="417"/>
      <c r="N281" s="236"/>
      <c r="O281" s="236"/>
      <c r="P281" s="282"/>
      <c r="Q281" s="236"/>
      <c r="AA281" s="220"/>
      <c r="AB281" s="219"/>
      <c r="AC281" s="288"/>
    </row>
    <row r="282" spans="1:30" ht="18" x14ac:dyDescent="0.25">
      <c r="A282" s="414" t="str">
        <f>$A$81</f>
        <v>MAHASISWA TINGKAT 3 (TIGA) TAHUN MASUK 2019 - SEMESTER GENAP 2021 / 2022</v>
      </c>
      <c r="B282" s="415"/>
      <c r="C282" s="416"/>
      <c r="D282" s="415"/>
      <c r="E282" s="415"/>
      <c r="F282" s="415"/>
      <c r="G282" s="415"/>
      <c r="H282" s="415"/>
      <c r="I282" s="417"/>
      <c r="N282" s="236"/>
      <c r="O282" s="236"/>
      <c r="P282" s="282"/>
      <c r="Q282" s="236"/>
    </row>
    <row r="283" spans="1:30" ht="18" x14ac:dyDescent="0.25">
      <c r="A283" s="450" t="s">
        <v>9</v>
      </c>
      <c r="B283" s="415"/>
      <c r="C283" s="416"/>
      <c r="D283" s="415"/>
      <c r="E283" s="415"/>
      <c r="F283" s="415"/>
      <c r="G283" s="415"/>
      <c r="H283" s="417"/>
      <c r="I283" s="417"/>
      <c r="N283" s="236"/>
      <c r="O283" s="236"/>
      <c r="P283" s="282"/>
      <c r="Q283" s="236"/>
    </row>
    <row r="284" spans="1:30" ht="15.75" x14ac:dyDescent="0.25">
      <c r="A284" s="451"/>
      <c r="B284" s="417"/>
      <c r="C284" s="418"/>
      <c r="D284" s="417"/>
      <c r="E284" s="417"/>
      <c r="F284" s="417"/>
      <c r="G284" s="417"/>
      <c r="I284" s="417"/>
      <c r="N284" s="236"/>
      <c r="O284" s="236"/>
      <c r="P284" s="236"/>
      <c r="Q284" s="236"/>
    </row>
    <row r="285" spans="1:30" ht="15.75" x14ac:dyDescent="0.25">
      <c r="H285" s="194"/>
      <c r="K285" s="194"/>
      <c r="L285" s="194"/>
      <c r="N285" s="236"/>
      <c r="O285" s="236"/>
      <c r="P285" s="236"/>
      <c r="Q285" s="236"/>
      <c r="Y285" s="236"/>
    </row>
    <row r="286" spans="1:30" ht="16.5" thickBot="1" x14ac:dyDescent="0.3">
      <c r="A286" s="194" t="str">
        <f>CONCATENATE("KELAS/ SEMESTER : III  KONSTRUKSI SIPIL 1/ ",'Pembimbing Akademik'!D35)</f>
        <v>KELAS/ SEMESTER : III  KONSTRUKSI SIPIL 1/ 6</v>
      </c>
      <c r="B286" s="194"/>
      <c r="C286" s="195"/>
      <c r="D286" s="194"/>
      <c r="E286" s="194"/>
      <c r="F286" s="194"/>
      <c r="G286" s="194" t="str">
        <f>CONCATENATE("KELAS/ SEMESTER : III  KONSTRUKSI SIPIL 2/ ",'Pembimbing Akademik'!D35)</f>
        <v>KELAS/ SEMESTER : III  KONSTRUKSI SIPIL 2/ 6</v>
      </c>
      <c r="H286" s="194"/>
      <c r="I286" s="194"/>
      <c r="J286" s="194"/>
      <c r="K286" s="208"/>
      <c r="L286" s="208"/>
      <c r="M286" s="194"/>
      <c r="N286" s="236"/>
      <c r="O286" s="236"/>
      <c r="P286" s="236"/>
      <c r="Q286" s="236"/>
      <c r="R286" s="194"/>
      <c r="S286" s="194"/>
      <c r="T286" s="194"/>
      <c r="U286" s="236"/>
    </row>
    <row r="287" spans="1:30" ht="16.5" thickBot="1" x14ac:dyDescent="0.3">
      <c r="A287" s="291" t="s">
        <v>1</v>
      </c>
      <c r="B287" s="292" t="s">
        <v>2</v>
      </c>
      <c r="C287" s="292" t="s">
        <v>3</v>
      </c>
      <c r="D287" s="293" t="s">
        <v>4</v>
      </c>
      <c r="E287" s="194"/>
      <c r="F287" s="194"/>
      <c r="G287" s="291" t="s">
        <v>10</v>
      </c>
      <c r="H287" s="292" t="s">
        <v>2</v>
      </c>
      <c r="I287" s="292" t="s">
        <v>3</v>
      </c>
      <c r="J287" s="293" t="s">
        <v>4</v>
      </c>
      <c r="K287" s="208"/>
      <c r="L287" s="208"/>
      <c r="M287" s="194"/>
      <c r="N287" s="236"/>
      <c r="O287" s="236"/>
      <c r="P287" s="236"/>
      <c r="Q287" s="236"/>
      <c r="R287" s="208"/>
      <c r="S287" s="208"/>
      <c r="U287" s="290"/>
    </row>
    <row r="288" spans="1:30" ht="18.75" x14ac:dyDescent="0.3">
      <c r="A288" s="247"/>
      <c r="B288" s="452"/>
      <c r="C288" s="452"/>
      <c r="D288" s="453"/>
      <c r="E288" s="194"/>
      <c r="F288" s="194"/>
      <c r="G288" s="454"/>
      <c r="H288" s="455"/>
      <c r="I288" s="456"/>
      <c r="J288" s="457"/>
      <c r="K288" s="224"/>
      <c r="L288" s="224"/>
      <c r="M288" s="193"/>
      <c r="N288" s="236"/>
      <c r="O288" s="236"/>
      <c r="P288" s="236"/>
      <c r="Q288" s="236"/>
      <c r="R288" s="252"/>
      <c r="S288" s="252"/>
      <c r="U288" s="290"/>
    </row>
    <row r="289" spans="1:21" ht="18.75" x14ac:dyDescent="0.3">
      <c r="A289" s="294">
        <v>1</v>
      </c>
      <c r="B289" s="71">
        <v>1901321016</v>
      </c>
      <c r="C289" s="82" t="s">
        <v>626</v>
      </c>
      <c r="D289" s="105" t="s">
        <v>5</v>
      </c>
      <c r="E289" s="192"/>
      <c r="F289" s="192"/>
      <c r="G289" s="316">
        <v>1</v>
      </c>
      <c r="H289" s="71">
        <v>1901321020</v>
      </c>
      <c r="I289" s="82" t="s">
        <v>645</v>
      </c>
      <c r="J289" s="105" t="s">
        <v>5</v>
      </c>
      <c r="K289" s="224"/>
      <c r="L289" s="224"/>
      <c r="M289" s="192"/>
      <c r="N289" s="236"/>
      <c r="O289" s="236"/>
      <c r="P289" s="236"/>
      <c r="Q289" s="236"/>
      <c r="R289" s="217"/>
      <c r="S289" s="217"/>
      <c r="U289" s="290"/>
    </row>
    <row r="290" spans="1:21" ht="18.75" x14ac:dyDescent="0.3">
      <c r="A290" s="294">
        <v>2</v>
      </c>
      <c r="B290" s="71">
        <v>1901321023</v>
      </c>
      <c r="C290" s="82" t="s">
        <v>627</v>
      </c>
      <c r="D290" s="105" t="s">
        <v>6</v>
      </c>
      <c r="E290" s="192"/>
      <c r="F290" s="192"/>
      <c r="G290" s="316">
        <v>2</v>
      </c>
      <c r="H290" s="71">
        <v>1901321026</v>
      </c>
      <c r="I290" s="82" t="s">
        <v>646</v>
      </c>
      <c r="J290" s="105" t="s">
        <v>5</v>
      </c>
      <c r="K290" s="224"/>
      <c r="L290" s="224"/>
      <c r="M290" s="192"/>
      <c r="N290" s="236"/>
      <c r="O290" s="236"/>
      <c r="P290" s="236"/>
      <c r="Q290" s="236"/>
      <c r="R290" s="217"/>
      <c r="S290" s="217"/>
      <c r="U290" s="290"/>
    </row>
    <row r="291" spans="1:21" ht="18.75" x14ac:dyDescent="0.3">
      <c r="A291" s="294">
        <v>3</v>
      </c>
      <c r="B291" s="71">
        <v>1901321017</v>
      </c>
      <c r="C291" s="82" t="s">
        <v>628</v>
      </c>
      <c r="D291" s="105" t="s">
        <v>6</v>
      </c>
      <c r="E291" s="192"/>
      <c r="F291" s="192"/>
      <c r="G291" s="316">
        <v>3</v>
      </c>
      <c r="H291" s="71">
        <v>1901321040</v>
      </c>
      <c r="I291" s="82" t="s">
        <v>647</v>
      </c>
      <c r="J291" s="105" t="s">
        <v>5</v>
      </c>
      <c r="K291" s="224"/>
      <c r="L291" s="224"/>
      <c r="M291" s="192"/>
      <c r="N291" s="236"/>
      <c r="O291" s="236"/>
      <c r="P291" s="236"/>
      <c r="Q291" s="236"/>
      <c r="R291" s="217"/>
      <c r="S291" s="217"/>
      <c r="U291" s="422"/>
    </row>
    <row r="292" spans="1:21" ht="18.75" x14ac:dyDescent="0.3">
      <c r="A292" s="294">
        <v>4</v>
      </c>
      <c r="B292" s="71">
        <v>1901321001</v>
      </c>
      <c r="C292" s="82" t="s">
        <v>629</v>
      </c>
      <c r="D292" s="105" t="s">
        <v>5</v>
      </c>
      <c r="E292" s="192"/>
      <c r="F292" s="192"/>
      <c r="G292" s="316">
        <v>4</v>
      </c>
      <c r="H292" s="71">
        <v>1901321027</v>
      </c>
      <c r="I292" s="82" t="s">
        <v>648</v>
      </c>
      <c r="J292" s="105" t="s">
        <v>6</v>
      </c>
      <c r="K292" s="224"/>
      <c r="L292" s="224"/>
      <c r="M292" s="192"/>
      <c r="N292" s="236"/>
      <c r="O292" s="236"/>
      <c r="P292" s="236"/>
      <c r="Q292" s="236"/>
      <c r="R292" s="217"/>
      <c r="S292" s="217"/>
      <c r="U292" s="290"/>
    </row>
    <row r="293" spans="1:21" ht="18.75" x14ac:dyDescent="0.3">
      <c r="A293" s="294">
        <v>5</v>
      </c>
      <c r="B293" s="71">
        <v>1901321028</v>
      </c>
      <c r="C293" s="82" t="s">
        <v>630</v>
      </c>
      <c r="D293" s="105" t="s">
        <v>6</v>
      </c>
      <c r="E293" s="192"/>
      <c r="F293" s="192"/>
      <c r="G293" s="316">
        <v>5</v>
      </c>
      <c r="H293" s="71">
        <v>1901321025</v>
      </c>
      <c r="I293" s="82" t="s">
        <v>649</v>
      </c>
      <c r="J293" s="105" t="s">
        <v>5</v>
      </c>
      <c r="K293" s="224"/>
      <c r="L293" s="224"/>
      <c r="M293" s="192"/>
      <c r="N293" s="236"/>
      <c r="O293" s="236"/>
      <c r="P293" s="236"/>
      <c r="Q293" s="236"/>
      <c r="R293" s="217"/>
      <c r="S293" s="217"/>
      <c r="U293" s="290"/>
    </row>
    <row r="294" spans="1:21" ht="18.75" x14ac:dyDescent="0.3">
      <c r="A294" s="294">
        <v>6</v>
      </c>
      <c r="B294" s="71">
        <v>1901321039</v>
      </c>
      <c r="C294" s="82" t="s">
        <v>766</v>
      </c>
      <c r="D294" s="105" t="s">
        <v>5</v>
      </c>
      <c r="E294" s="192"/>
      <c r="F294" s="192"/>
      <c r="G294" s="316">
        <v>6</v>
      </c>
      <c r="H294" s="71">
        <v>1901321034</v>
      </c>
      <c r="I294" s="82" t="s">
        <v>650</v>
      </c>
      <c r="J294" s="105" t="s">
        <v>5</v>
      </c>
      <c r="K294" s="224"/>
      <c r="L294" s="224"/>
      <c r="M294" s="192"/>
      <c r="N294" s="236"/>
      <c r="O294" s="236"/>
      <c r="P294" s="236"/>
      <c r="Q294" s="236"/>
      <c r="R294" s="217"/>
      <c r="S294" s="217"/>
      <c r="U294" s="290"/>
    </row>
    <row r="295" spans="1:21" ht="18.75" x14ac:dyDescent="0.3">
      <c r="A295" s="294">
        <v>7</v>
      </c>
      <c r="B295" s="71">
        <v>1901321005</v>
      </c>
      <c r="C295" s="82" t="s">
        <v>631</v>
      </c>
      <c r="D295" s="105" t="s">
        <v>6</v>
      </c>
      <c r="E295" s="192"/>
      <c r="F295" s="192"/>
      <c r="G295" s="316">
        <v>7</v>
      </c>
      <c r="H295" s="71">
        <v>1901321031</v>
      </c>
      <c r="I295" s="82" t="s">
        <v>651</v>
      </c>
      <c r="J295" s="105" t="s">
        <v>6</v>
      </c>
      <c r="K295" s="224"/>
      <c r="L295" s="224"/>
      <c r="M295" s="192"/>
      <c r="N295" s="236"/>
      <c r="O295" s="236"/>
      <c r="P295" s="236"/>
      <c r="Q295" s="236"/>
      <c r="R295" s="217"/>
      <c r="S295" s="217"/>
      <c r="U295" s="290"/>
    </row>
    <row r="296" spans="1:21" ht="18.75" x14ac:dyDescent="0.3">
      <c r="A296" s="294">
        <v>8</v>
      </c>
      <c r="B296" s="71">
        <v>1901321006</v>
      </c>
      <c r="C296" s="82" t="s">
        <v>632</v>
      </c>
      <c r="D296" s="105" t="s">
        <v>6</v>
      </c>
      <c r="E296" s="192"/>
      <c r="F296" s="192"/>
      <c r="G296" s="316">
        <v>8</v>
      </c>
      <c r="H296" s="71">
        <v>1901321003</v>
      </c>
      <c r="I296" s="82" t="s">
        <v>652</v>
      </c>
      <c r="J296" s="105" t="s">
        <v>5</v>
      </c>
      <c r="K296" s="224"/>
      <c r="L296" s="224"/>
      <c r="M296" s="192"/>
      <c r="N296" s="236"/>
      <c r="O296" s="236"/>
      <c r="P296" s="236"/>
      <c r="Q296" s="236"/>
      <c r="R296" s="217"/>
      <c r="S296" s="217"/>
      <c r="U296" s="290"/>
    </row>
    <row r="297" spans="1:21" ht="18.75" x14ac:dyDescent="0.3">
      <c r="A297" s="294">
        <v>9</v>
      </c>
      <c r="B297" s="71">
        <v>1901321043</v>
      </c>
      <c r="C297" s="82" t="s">
        <v>633</v>
      </c>
      <c r="D297" s="105" t="s">
        <v>5</v>
      </c>
      <c r="E297" s="192"/>
      <c r="F297" s="192"/>
      <c r="G297" s="316">
        <v>9</v>
      </c>
      <c r="H297" s="71">
        <v>1901321049</v>
      </c>
      <c r="I297" s="82" t="s">
        <v>653</v>
      </c>
      <c r="J297" s="105" t="s">
        <v>6</v>
      </c>
      <c r="K297" s="224"/>
      <c r="L297" s="224"/>
      <c r="M297" s="192"/>
      <c r="N297" s="236"/>
      <c r="O297" s="236"/>
      <c r="P297" s="236"/>
      <c r="Q297" s="236"/>
      <c r="R297" s="217"/>
      <c r="S297" s="217"/>
      <c r="U297" s="290"/>
    </row>
    <row r="298" spans="1:21" ht="18.75" x14ac:dyDescent="0.3">
      <c r="A298" s="294">
        <v>10</v>
      </c>
      <c r="B298" s="71">
        <v>1901321047</v>
      </c>
      <c r="C298" s="82" t="s">
        <v>634</v>
      </c>
      <c r="D298" s="105" t="s">
        <v>5</v>
      </c>
      <c r="E298" s="192"/>
      <c r="F298" s="192"/>
      <c r="G298" s="316">
        <v>10</v>
      </c>
      <c r="H298" s="71">
        <v>1901321004</v>
      </c>
      <c r="I298" s="82" t="s">
        <v>767</v>
      </c>
      <c r="J298" s="105" t="s">
        <v>6</v>
      </c>
      <c r="K298" s="224"/>
      <c r="L298" s="224"/>
      <c r="M298" s="192"/>
      <c r="N298" s="236"/>
      <c r="O298" s="236"/>
      <c r="P298" s="236"/>
      <c r="Q298" s="236"/>
      <c r="R298" s="217"/>
      <c r="S298" s="217"/>
      <c r="U298" s="290"/>
    </row>
    <row r="299" spans="1:21" ht="18.75" x14ac:dyDescent="0.3">
      <c r="A299" s="294">
        <v>11</v>
      </c>
      <c r="B299" s="71">
        <v>1901321002</v>
      </c>
      <c r="C299" s="82" t="s">
        <v>635</v>
      </c>
      <c r="D299" s="105" t="s">
        <v>6</v>
      </c>
      <c r="E299" s="192"/>
      <c r="F299" s="192"/>
      <c r="G299" s="316">
        <v>11</v>
      </c>
      <c r="H299" s="71">
        <v>1901321030</v>
      </c>
      <c r="I299" s="82" t="s">
        <v>654</v>
      </c>
      <c r="J299" s="105" t="s">
        <v>6</v>
      </c>
      <c r="K299" s="224"/>
      <c r="L299" s="224"/>
      <c r="M299" s="192"/>
      <c r="N299" s="236"/>
      <c r="O299" s="236"/>
      <c r="P299" s="236"/>
      <c r="Q299" s="236"/>
      <c r="R299" s="217"/>
      <c r="S299" s="217"/>
      <c r="U299" s="290"/>
    </row>
    <row r="300" spans="1:21" ht="18.75" x14ac:dyDescent="0.3">
      <c r="A300" s="294">
        <v>12</v>
      </c>
      <c r="B300" s="71">
        <v>1901321009</v>
      </c>
      <c r="C300" s="82" t="s">
        <v>636</v>
      </c>
      <c r="D300" s="105" t="s">
        <v>5</v>
      </c>
      <c r="E300" s="192"/>
      <c r="F300" s="192"/>
      <c r="G300" s="316">
        <v>12</v>
      </c>
      <c r="H300" s="71">
        <v>1901321010</v>
      </c>
      <c r="I300" s="82" t="s">
        <v>655</v>
      </c>
      <c r="J300" s="105" t="s">
        <v>5</v>
      </c>
      <c r="K300" s="224"/>
      <c r="L300" s="224"/>
      <c r="M300" s="192"/>
      <c r="N300" s="236"/>
      <c r="O300" s="236"/>
      <c r="P300" s="236"/>
      <c r="Q300" s="236"/>
      <c r="R300" s="217"/>
      <c r="S300" s="217"/>
      <c r="U300" s="290"/>
    </row>
    <row r="301" spans="1:21" ht="18.75" x14ac:dyDescent="0.3">
      <c r="A301" s="316">
        <v>13</v>
      </c>
      <c r="B301" s="71">
        <v>1901321044</v>
      </c>
      <c r="C301" s="82" t="s">
        <v>637</v>
      </c>
      <c r="D301" s="105" t="s">
        <v>6</v>
      </c>
      <c r="E301" s="192"/>
      <c r="F301" s="192"/>
      <c r="G301" s="316">
        <v>13</v>
      </c>
      <c r="H301" s="71">
        <v>1901321045</v>
      </c>
      <c r="I301" s="82" t="s">
        <v>656</v>
      </c>
      <c r="J301" s="105" t="s">
        <v>5</v>
      </c>
      <c r="K301" s="224"/>
      <c r="L301" s="224"/>
      <c r="M301" s="192"/>
      <c r="N301" s="236"/>
      <c r="O301" s="236"/>
      <c r="P301" s="236"/>
      <c r="Q301" s="236"/>
      <c r="R301" s="217"/>
      <c r="S301" s="217"/>
      <c r="U301" s="290"/>
    </row>
    <row r="302" spans="1:21" ht="18.75" x14ac:dyDescent="0.3">
      <c r="A302" s="316">
        <v>14</v>
      </c>
      <c r="B302" s="71">
        <v>1901321029</v>
      </c>
      <c r="C302" s="82" t="s">
        <v>638</v>
      </c>
      <c r="D302" s="105" t="s">
        <v>6</v>
      </c>
      <c r="E302" s="192"/>
      <c r="F302" s="192"/>
      <c r="G302" s="316">
        <v>14</v>
      </c>
      <c r="H302" s="71">
        <v>1901321024</v>
      </c>
      <c r="I302" s="82" t="s">
        <v>657</v>
      </c>
      <c r="J302" s="105" t="s">
        <v>6</v>
      </c>
      <c r="K302" s="224"/>
      <c r="L302" s="224"/>
      <c r="M302" s="192"/>
      <c r="N302" s="236"/>
      <c r="O302" s="236"/>
      <c r="P302" s="236"/>
      <c r="Q302" s="236"/>
      <c r="R302" s="217"/>
      <c r="S302" s="217"/>
      <c r="U302" s="290"/>
    </row>
    <row r="303" spans="1:21" ht="18.75" x14ac:dyDescent="0.3">
      <c r="A303" s="294">
        <v>15</v>
      </c>
      <c r="B303" s="71">
        <v>1901321042</v>
      </c>
      <c r="C303" s="82" t="s">
        <v>639</v>
      </c>
      <c r="D303" s="105" t="s">
        <v>6</v>
      </c>
      <c r="E303" s="192"/>
      <c r="F303" s="192"/>
      <c r="G303" s="316">
        <v>15</v>
      </c>
      <c r="H303" s="71">
        <v>1901321013</v>
      </c>
      <c r="I303" s="82" t="s">
        <v>658</v>
      </c>
      <c r="J303" s="105" t="s">
        <v>6</v>
      </c>
      <c r="K303" s="224"/>
      <c r="L303" s="224"/>
      <c r="M303" s="192"/>
      <c r="N303" s="236"/>
      <c r="O303" s="236"/>
      <c r="P303" s="236"/>
      <c r="Q303" s="236"/>
      <c r="R303" s="217"/>
      <c r="S303" s="217"/>
      <c r="U303" s="290"/>
    </row>
    <row r="304" spans="1:21" ht="18.75" x14ac:dyDescent="0.3">
      <c r="A304" s="294">
        <v>16</v>
      </c>
      <c r="B304" s="71">
        <v>1901321037</v>
      </c>
      <c r="C304" s="82" t="s">
        <v>640</v>
      </c>
      <c r="D304" s="105" t="s">
        <v>5</v>
      </c>
      <c r="E304" s="192"/>
      <c r="F304" s="192"/>
      <c r="G304" s="316">
        <v>16</v>
      </c>
      <c r="H304" s="71">
        <v>1901321015</v>
      </c>
      <c r="I304" s="82" t="s">
        <v>659</v>
      </c>
      <c r="J304" s="105" t="s">
        <v>6</v>
      </c>
      <c r="K304" s="224"/>
      <c r="L304" s="224"/>
      <c r="M304" s="192"/>
      <c r="N304" s="236"/>
      <c r="O304" s="236"/>
      <c r="P304" s="236"/>
      <c r="Q304" s="236"/>
      <c r="R304" s="217"/>
      <c r="S304" s="217"/>
      <c r="U304" s="290"/>
    </row>
    <row r="305" spans="1:21" ht="18.75" x14ac:dyDescent="0.3">
      <c r="A305" s="294">
        <v>17</v>
      </c>
      <c r="B305" s="71">
        <v>1901321012</v>
      </c>
      <c r="C305" s="82" t="s">
        <v>641</v>
      </c>
      <c r="D305" s="105" t="s">
        <v>6</v>
      </c>
      <c r="E305" s="192"/>
      <c r="F305" s="192"/>
      <c r="G305" s="316">
        <v>17</v>
      </c>
      <c r="H305" s="71">
        <v>1901321048</v>
      </c>
      <c r="I305" s="82" t="s">
        <v>660</v>
      </c>
      <c r="J305" s="105" t="s">
        <v>6</v>
      </c>
      <c r="K305" s="224"/>
      <c r="L305" s="224"/>
      <c r="M305" s="192"/>
      <c r="N305" s="236"/>
      <c r="O305" s="236"/>
      <c r="P305" s="236"/>
      <c r="Q305" s="236"/>
      <c r="R305" s="217"/>
      <c r="S305" s="217"/>
      <c r="U305" s="290"/>
    </row>
    <row r="306" spans="1:21" ht="18.75" x14ac:dyDescent="0.3">
      <c r="A306" s="294">
        <v>18</v>
      </c>
      <c r="B306" s="71">
        <v>1901321018</v>
      </c>
      <c r="C306" s="82" t="s">
        <v>642</v>
      </c>
      <c r="D306" s="105" t="s">
        <v>6</v>
      </c>
      <c r="E306" s="192"/>
      <c r="F306" s="192"/>
      <c r="G306" s="316">
        <v>18</v>
      </c>
      <c r="H306" s="71">
        <v>1901321041</v>
      </c>
      <c r="I306" s="82" t="s">
        <v>661</v>
      </c>
      <c r="J306" s="105" t="s">
        <v>5</v>
      </c>
      <c r="K306" s="224"/>
      <c r="L306" s="224"/>
      <c r="M306" s="192"/>
      <c r="N306" s="236"/>
      <c r="O306" s="236"/>
      <c r="P306" s="236"/>
      <c r="Q306" s="236"/>
      <c r="R306" s="217"/>
      <c r="S306" s="217"/>
      <c r="U306" s="236"/>
    </row>
    <row r="307" spans="1:21" ht="18.75" x14ac:dyDescent="0.3">
      <c r="A307" s="294">
        <v>19</v>
      </c>
      <c r="B307" s="71">
        <v>1901321046</v>
      </c>
      <c r="C307" s="82" t="s">
        <v>643</v>
      </c>
      <c r="D307" s="105" t="s">
        <v>5</v>
      </c>
      <c r="E307" s="192"/>
      <c r="F307" s="192"/>
      <c r="G307" s="316">
        <v>19</v>
      </c>
      <c r="H307" s="71">
        <v>1901321019</v>
      </c>
      <c r="I307" s="82" t="s">
        <v>662</v>
      </c>
      <c r="J307" s="105" t="s">
        <v>5</v>
      </c>
      <c r="K307" s="224"/>
      <c r="L307" s="224"/>
      <c r="M307" s="192"/>
      <c r="N307" s="236"/>
      <c r="O307" s="236"/>
      <c r="P307" s="236"/>
      <c r="Q307" s="236"/>
      <c r="R307" s="217"/>
      <c r="S307" s="217"/>
      <c r="U307" s="236"/>
    </row>
    <row r="308" spans="1:21" ht="18.75" x14ac:dyDescent="0.3">
      <c r="A308" s="294">
        <v>20</v>
      </c>
      <c r="B308" s="71">
        <v>1901321032</v>
      </c>
      <c r="C308" s="82" t="s">
        <v>644</v>
      </c>
      <c r="D308" s="105" t="s">
        <v>5</v>
      </c>
      <c r="E308" s="192"/>
      <c r="F308" s="192"/>
      <c r="G308" s="316">
        <v>20</v>
      </c>
      <c r="H308" s="71">
        <v>1901321008</v>
      </c>
      <c r="I308" s="82" t="s">
        <v>663</v>
      </c>
      <c r="J308" s="105" t="s">
        <v>6</v>
      </c>
      <c r="K308" s="224"/>
      <c r="L308" s="224"/>
      <c r="M308" s="192"/>
      <c r="N308" s="236"/>
      <c r="O308" s="236"/>
      <c r="P308" s="236"/>
      <c r="Q308" s="236"/>
      <c r="R308" s="217"/>
      <c r="S308" s="217"/>
      <c r="U308" s="236"/>
    </row>
    <row r="309" spans="1:21" ht="18.75" x14ac:dyDescent="0.3">
      <c r="A309" s="294"/>
      <c r="B309" s="118"/>
      <c r="C309" s="82"/>
      <c r="D309" s="105"/>
      <c r="E309" s="192"/>
      <c r="F309" s="192"/>
      <c r="G309" s="316">
        <v>21</v>
      </c>
      <c r="H309" s="71">
        <v>1901321036</v>
      </c>
      <c r="I309" s="82" t="s">
        <v>664</v>
      </c>
      <c r="J309" s="105" t="s">
        <v>6</v>
      </c>
      <c r="K309" s="224"/>
      <c r="L309" s="224"/>
      <c r="M309" s="192"/>
      <c r="N309" s="236"/>
      <c r="O309" s="236"/>
      <c r="P309" s="236"/>
      <c r="Q309" s="236"/>
      <c r="R309" s="445"/>
      <c r="S309" s="445"/>
      <c r="U309" s="236"/>
    </row>
    <row r="310" spans="1:21" ht="18.75" x14ac:dyDescent="0.3">
      <c r="A310" s="316"/>
      <c r="B310" s="118"/>
      <c r="C310" s="82"/>
      <c r="D310" s="105"/>
      <c r="G310" s="316">
        <v>22</v>
      </c>
      <c r="H310" s="71">
        <v>1901321007</v>
      </c>
      <c r="I310" s="82" t="s">
        <v>665</v>
      </c>
      <c r="J310" s="105" t="s">
        <v>5</v>
      </c>
      <c r="K310" s="224"/>
      <c r="L310" s="224"/>
      <c r="M310" s="192"/>
      <c r="N310" s="236"/>
      <c r="O310" s="236"/>
      <c r="P310" s="236"/>
      <c r="Q310" s="236"/>
      <c r="R310" s="445"/>
      <c r="S310" s="445"/>
      <c r="U310" s="236"/>
    </row>
    <row r="311" spans="1:21" ht="18.75" x14ac:dyDescent="0.3">
      <c r="A311" s="294"/>
      <c r="B311" s="118"/>
      <c r="C311" s="82"/>
      <c r="D311" s="105"/>
      <c r="G311" s="315"/>
      <c r="H311" s="951"/>
      <c r="I311" s="82"/>
      <c r="J311" s="81"/>
      <c r="K311" s="224"/>
      <c r="L311" s="224"/>
      <c r="M311" s="192"/>
      <c r="N311" s="236"/>
      <c r="O311" s="236"/>
      <c r="P311" s="236"/>
      <c r="Q311" s="236"/>
      <c r="R311" s="445"/>
      <c r="S311" s="445"/>
      <c r="U311" s="236"/>
    </row>
    <row r="312" spans="1:21" ht="18.75" x14ac:dyDescent="0.3">
      <c r="A312" s="316"/>
      <c r="B312" s="951"/>
      <c r="C312" s="79"/>
      <c r="D312" s="81"/>
      <c r="G312" s="316"/>
      <c r="H312" s="951"/>
      <c r="I312" s="79"/>
      <c r="J312" s="81"/>
      <c r="K312" s="458"/>
      <c r="L312" s="458"/>
      <c r="M312" s="192"/>
      <c r="N312" s="236"/>
      <c r="O312" s="236"/>
      <c r="P312" s="236"/>
      <c r="Q312" s="236"/>
      <c r="R312" s="445"/>
      <c r="S312" s="445"/>
      <c r="U312" s="236"/>
    </row>
    <row r="313" spans="1:21" ht="15.75" thickBot="1" x14ac:dyDescent="0.25">
      <c r="A313" s="459"/>
      <c r="B313" s="954"/>
      <c r="C313" s="955"/>
      <c r="D313" s="956"/>
      <c r="G313" s="459"/>
      <c r="H313" s="954"/>
      <c r="I313" s="955"/>
      <c r="J313" s="956"/>
      <c r="K313" s="463"/>
      <c r="L313" s="463"/>
      <c r="M313" s="236"/>
      <c r="N313" s="236"/>
      <c r="O313" s="236"/>
      <c r="P313" s="236"/>
      <c r="Q313" s="236"/>
      <c r="R313" s="449"/>
      <c r="S313" s="449"/>
      <c r="U313" s="236"/>
    </row>
    <row r="314" spans="1:21" x14ac:dyDescent="0.2">
      <c r="A314" s="252"/>
      <c r="B314" s="252"/>
      <c r="C314" s="413"/>
      <c r="D314" s="330"/>
      <c r="G314" s="464"/>
      <c r="I314" s="465"/>
      <c r="J314" s="463"/>
      <c r="M314" s="236"/>
      <c r="N314" s="236"/>
      <c r="O314" s="236"/>
      <c r="P314" s="236"/>
      <c r="Q314" s="236"/>
      <c r="R314" s="252"/>
      <c r="S314" s="252"/>
      <c r="T314" s="236"/>
      <c r="U314" s="236"/>
    </row>
    <row r="315" spans="1:21" x14ac:dyDescent="0.2">
      <c r="A315" s="287"/>
      <c r="B315" s="287"/>
      <c r="C315" s="282" t="s">
        <v>8</v>
      </c>
      <c r="D315" s="191">
        <f>COUNTIF(D289:D313,"L")</f>
        <v>9</v>
      </c>
      <c r="I315" s="283" t="s">
        <v>8</v>
      </c>
      <c r="J315" s="191">
        <f>COUNTIF(J289:J313,"L")</f>
        <v>11</v>
      </c>
      <c r="M315" s="236"/>
      <c r="N315" s="236"/>
      <c r="O315" s="236"/>
      <c r="P315" s="236"/>
      <c r="Q315" s="236"/>
      <c r="R315" s="236"/>
      <c r="S315" s="236"/>
      <c r="T315" s="236"/>
      <c r="U315" s="236"/>
    </row>
    <row r="316" spans="1:21" ht="15.75" thickBot="1" x14ac:dyDescent="0.25">
      <c r="A316" s="287"/>
      <c r="B316" s="287"/>
      <c r="C316" s="282" t="s">
        <v>13</v>
      </c>
      <c r="D316" s="191">
        <f>COUNTIF(D289:D313,"P")</f>
        <v>11</v>
      </c>
      <c r="I316" s="283" t="s">
        <v>13</v>
      </c>
      <c r="J316" s="191">
        <f>COUNTIF(J289:J313,"P")</f>
        <v>11</v>
      </c>
      <c r="K316" s="236"/>
      <c r="L316" s="236"/>
      <c r="M316" s="236"/>
      <c r="N316" s="236"/>
      <c r="O316" s="236"/>
      <c r="P316" s="236"/>
      <c r="Q316" s="236"/>
      <c r="R316" s="236"/>
      <c r="S316" s="236"/>
      <c r="U316" s="236"/>
    </row>
    <row r="317" spans="1:21" x14ac:dyDescent="0.2">
      <c r="C317" s="282"/>
      <c r="D317" s="286">
        <f>SUM(D315:D316)</f>
        <v>20</v>
      </c>
      <c r="I317" s="283"/>
      <c r="J317" s="286">
        <f>SUM(J315:J316)</f>
        <v>22</v>
      </c>
      <c r="N317" s="236"/>
      <c r="O317" s="236"/>
      <c r="P317" s="236"/>
      <c r="Q317" s="236"/>
      <c r="R317" s="236"/>
      <c r="S317" s="236"/>
      <c r="T317" s="236"/>
    </row>
    <row r="318" spans="1:21" x14ac:dyDescent="0.2">
      <c r="A318" s="191" t="s">
        <v>14</v>
      </c>
      <c r="C318" s="236" t="str">
        <f>'Pembimbing Akademik'!$C$19</f>
        <v>Desi Supriyan, Drs., S.T., M.M.</v>
      </c>
      <c r="G318" s="191" t="s">
        <v>14</v>
      </c>
      <c r="I318" s="191" t="str">
        <f>'Pembimbing Akademik'!$C$20</f>
        <v>Rinawati, S.T., M.T.</v>
      </c>
      <c r="K318" s="236"/>
      <c r="L318" s="236"/>
      <c r="N318" s="236"/>
      <c r="O318" s="236"/>
      <c r="P318" s="236"/>
      <c r="Q318" s="236"/>
      <c r="R318" s="236"/>
      <c r="S318" s="236"/>
    </row>
    <row r="319" spans="1:21" x14ac:dyDescent="0.2">
      <c r="A319" s="252"/>
      <c r="B319" s="326"/>
      <c r="C319" s="426"/>
      <c r="D319" s="236"/>
      <c r="I319" s="426"/>
      <c r="J319" s="236"/>
      <c r="N319" s="236"/>
      <c r="O319" s="236"/>
      <c r="P319" s="236"/>
      <c r="Q319" s="236"/>
      <c r="R319" s="236"/>
      <c r="S319" s="236"/>
    </row>
    <row r="320" spans="1:21" ht="18" x14ac:dyDescent="0.25">
      <c r="H320" s="466"/>
      <c r="K320" s="467"/>
      <c r="L320" s="467"/>
      <c r="N320" s="236"/>
      <c r="O320" s="236"/>
      <c r="P320" s="236"/>
      <c r="Q320" s="236"/>
    </row>
    <row r="321" spans="1:24" ht="18" x14ac:dyDescent="0.25">
      <c r="A321" s="468"/>
      <c r="B321" s="466"/>
      <c r="C321" s="469"/>
      <c r="D321" s="466"/>
      <c r="E321" s="466"/>
      <c r="F321" s="466"/>
      <c r="G321" s="466"/>
      <c r="H321" s="466"/>
      <c r="I321" s="470"/>
      <c r="J321" s="467"/>
      <c r="K321" s="467"/>
      <c r="L321" s="467"/>
      <c r="M321" s="467"/>
      <c r="N321" s="236"/>
      <c r="O321" s="236"/>
      <c r="P321" s="236"/>
      <c r="Q321" s="236"/>
      <c r="R321" s="467"/>
      <c r="S321" s="467"/>
      <c r="T321" s="467"/>
      <c r="U321" s="467"/>
      <c r="V321" s="467"/>
      <c r="W321" s="467"/>
      <c r="X321" s="467"/>
    </row>
    <row r="322" spans="1:24" ht="18" hidden="1" x14ac:dyDescent="0.25">
      <c r="A322" s="468" t="s">
        <v>1057</v>
      </c>
      <c r="B322" s="466"/>
      <c r="C322" s="469"/>
      <c r="D322" s="466"/>
      <c r="E322" s="466"/>
      <c r="F322" s="466"/>
      <c r="G322" s="466"/>
      <c r="H322" s="466"/>
      <c r="I322" s="470"/>
      <c r="J322" s="467"/>
      <c r="K322" s="467"/>
      <c r="L322" s="467"/>
      <c r="M322" s="467"/>
      <c r="N322" s="236"/>
      <c r="O322" s="236"/>
      <c r="P322" s="236"/>
      <c r="Q322" s="236"/>
      <c r="R322" s="467"/>
      <c r="S322" s="467"/>
      <c r="T322" s="467"/>
      <c r="U322" s="467"/>
      <c r="V322" s="467"/>
      <c r="W322" s="467"/>
      <c r="X322" s="467"/>
    </row>
    <row r="323" spans="1:24" ht="18" hidden="1" x14ac:dyDescent="0.25">
      <c r="A323" s="468" t="s">
        <v>9</v>
      </c>
      <c r="B323" s="466"/>
      <c r="C323" s="469"/>
      <c r="D323" s="466"/>
      <c r="E323" s="466"/>
      <c r="F323" s="466"/>
      <c r="G323" s="466"/>
      <c r="H323" s="467"/>
      <c r="I323" s="470"/>
      <c r="J323" s="467"/>
      <c r="K323" s="467"/>
      <c r="L323" s="467"/>
      <c r="M323" s="467"/>
      <c r="N323" s="236"/>
      <c r="O323" s="236"/>
      <c r="P323" s="236"/>
      <c r="Q323" s="236"/>
      <c r="R323" s="467"/>
      <c r="S323" s="467"/>
      <c r="T323" s="467"/>
      <c r="U323" s="467"/>
      <c r="V323" s="467"/>
      <c r="W323" s="467"/>
      <c r="X323" s="467"/>
    </row>
    <row r="324" spans="1:24" ht="15.75" hidden="1" x14ac:dyDescent="0.25">
      <c r="A324" s="467"/>
      <c r="B324" s="467"/>
      <c r="C324" s="471"/>
      <c r="D324" s="467"/>
      <c r="E324" s="467"/>
      <c r="F324" s="467"/>
      <c r="G324" s="467"/>
      <c r="H324" s="195"/>
      <c r="I324" s="467"/>
      <c r="J324" s="467"/>
      <c r="K324" s="195"/>
      <c r="L324" s="195"/>
      <c r="M324" s="467"/>
      <c r="N324" s="236"/>
      <c r="O324" s="236"/>
      <c r="P324" s="236"/>
      <c r="Q324" s="236"/>
      <c r="R324" s="467"/>
      <c r="S324" s="467"/>
      <c r="T324" s="467"/>
      <c r="U324" s="467"/>
      <c r="V324" s="467"/>
      <c r="W324" s="467"/>
      <c r="X324" s="467"/>
    </row>
    <row r="325" spans="1:24" ht="16.5" hidden="1" thickBot="1" x14ac:dyDescent="0.3">
      <c r="A325" s="194" t="s">
        <v>573</v>
      </c>
      <c r="B325" s="194"/>
      <c r="C325" s="195"/>
      <c r="D325" s="194"/>
      <c r="E325" s="194"/>
      <c r="F325" s="194"/>
      <c r="G325" s="194" t="s">
        <v>574</v>
      </c>
      <c r="H325" s="208"/>
      <c r="I325" s="195"/>
      <c r="J325" s="195"/>
      <c r="K325" s="208"/>
      <c r="L325" s="208"/>
      <c r="M325" s="194"/>
      <c r="N325" s="194" t="s">
        <v>575</v>
      </c>
      <c r="O325" s="194"/>
      <c r="P325" s="194"/>
      <c r="Q325" s="194"/>
      <c r="R325" s="194"/>
      <c r="S325" s="194"/>
      <c r="T325" s="472"/>
      <c r="U325" s="473"/>
      <c r="V325" s="473"/>
      <c r="W325" s="473"/>
      <c r="X325" s="473"/>
    </row>
    <row r="326" spans="1:24" ht="16.5" hidden="1" thickBot="1" x14ac:dyDescent="0.3">
      <c r="A326" s="291" t="s">
        <v>1</v>
      </c>
      <c r="B326" s="292" t="s">
        <v>2</v>
      </c>
      <c r="C326" s="292" t="s">
        <v>3</v>
      </c>
      <c r="D326" s="293" t="s">
        <v>4</v>
      </c>
      <c r="E326" s="194"/>
      <c r="F326" s="194"/>
      <c r="G326" s="372" t="s">
        <v>10</v>
      </c>
      <c r="H326" s="291" t="s">
        <v>2</v>
      </c>
      <c r="I326" s="292" t="s">
        <v>3</v>
      </c>
      <c r="J326" s="293" t="s">
        <v>4</v>
      </c>
      <c r="K326" s="208"/>
      <c r="L326" s="208"/>
      <c r="M326" s="194"/>
      <c r="N326" s="291" t="s">
        <v>1</v>
      </c>
      <c r="O326" s="292" t="s">
        <v>2</v>
      </c>
      <c r="P326" s="292" t="s">
        <v>3</v>
      </c>
      <c r="Q326" s="293" t="s">
        <v>4</v>
      </c>
      <c r="R326" s="208"/>
      <c r="S326" s="208"/>
      <c r="T326" s="473"/>
      <c r="U326" s="474"/>
      <c r="V326" s="474"/>
      <c r="W326" s="474"/>
      <c r="X326" s="474"/>
    </row>
    <row r="327" spans="1:24" ht="18.75" hidden="1" x14ac:dyDescent="0.3">
      <c r="A327" s="247"/>
      <c r="B327" s="248"/>
      <c r="C327" s="248"/>
      <c r="D327" s="249"/>
      <c r="E327" s="194"/>
      <c r="F327" s="194"/>
      <c r="G327" s="454"/>
      <c r="H327" s="475"/>
      <c r="I327" s="476"/>
      <c r="J327" s="477"/>
      <c r="K327" s="445"/>
      <c r="L327" s="445"/>
      <c r="M327" s="236"/>
      <c r="N327" s="478"/>
      <c r="O327" s="479"/>
      <c r="P327" s="479"/>
      <c r="Q327" s="480"/>
      <c r="R327" s="252"/>
      <c r="S327" s="252"/>
      <c r="T327" s="473"/>
      <c r="U327" s="481"/>
      <c r="V327" s="474"/>
      <c r="W327" s="474"/>
      <c r="X327" s="474"/>
    </row>
    <row r="328" spans="1:24" ht="18.75" hidden="1" x14ac:dyDescent="0.3">
      <c r="A328" s="294">
        <v>1</v>
      </c>
      <c r="B328" s="212">
        <v>1801321045</v>
      </c>
      <c r="C328" s="227" t="s">
        <v>464</v>
      </c>
      <c r="D328" s="255" t="s">
        <v>5</v>
      </c>
      <c r="G328" s="294">
        <v>1</v>
      </c>
      <c r="H328" s="212">
        <v>1801321032</v>
      </c>
      <c r="I328" s="227" t="s">
        <v>483</v>
      </c>
      <c r="J328" s="255" t="s">
        <v>5</v>
      </c>
      <c r="K328" s="217"/>
      <c r="L328" s="217"/>
      <c r="N328" s="482"/>
      <c r="O328" s="483"/>
      <c r="P328" s="484"/>
      <c r="Q328" s="485"/>
      <c r="R328" s="217"/>
      <c r="S328" s="217"/>
      <c r="T328" s="467"/>
      <c r="U328" s="481"/>
      <c r="V328" s="486"/>
      <c r="W328" s="487"/>
      <c r="X328" s="488"/>
    </row>
    <row r="329" spans="1:24" ht="18.75" hidden="1" x14ac:dyDescent="0.3">
      <c r="A329" s="316">
        <v>2</v>
      </c>
      <c r="B329" s="212">
        <v>1801321029</v>
      </c>
      <c r="C329" s="227" t="s">
        <v>465</v>
      </c>
      <c r="D329" s="255" t="s">
        <v>5</v>
      </c>
      <c r="G329" s="294">
        <v>2</v>
      </c>
      <c r="H329" s="212">
        <v>1801321043</v>
      </c>
      <c r="I329" s="227" t="s">
        <v>484</v>
      </c>
      <c r="J329" s="255" t="s">
        <v>5</v>
      </c>
      <c r="K329" s="217"/>
      <c r="L329" s="217"/>
      <c r="N329" s="482"/>
      <c r="O329" s="483"/>
      <c r="P329" s="484"/>
      <c r="Q329" s="485"/>
      <c r="R329" s="217"/>
      <c r="S329" s="217"/>
      <c r="T329" s="467"/>
      <c r="U329" s="481"/>
      <c r="V329" s="486"/>
      <c r="W329" s="487"/>
      <c r="X329" s="488"/>
    </row>
    <row r="330" spans="1:24" ht="18.75" hidden="1" x14ac:dyDescent="0.3">
      <c r="A330" s="316">
        <v>3</v>
      </c>
      <c r="B330" s="212">
        <v>1801321018</v>
      </c>
      <c r="C330" s="227" t="s">
        <v>466</v>
      </c>
      <c r="D330" s="255" t="s">
        <v>5</v>
      </c>
      <c r="G330" s="294">
        <v>3</v>
      </c>
      <c r="H330" s="212">
        <v>1801321038</v>
      </c>
      <c r="I330" s="227" t="s">
        <v>485</v>
      </c>
      <c r="J330" s="255" t="s">
        <v>5</v>
      </c>
      <c r="K330" s="217"/>
      <c r="L330" s="217"/>
      <c r="N330" s="482"/>
      <c r="O330" s="489"/>
      <c r="P330" s="490"/>
      <c r="Q330" s="491"/>
      <c r="R330" s="217"/>
      <c r="S330" s="217"/>
      <c r="T330" s="467"/>
      <c r="U330" s="481"/>
      <c r="V330" s="492"/>
      <c r="W330" s="493"/>
      <c r="X330" s="488"/>
    </row>
    <row r="331" spans="1:24" ht="18.75" hidden="1" x14ac:dyDescent="0.3">
      <c r="A331" s="316">
        <v>4</v>
      </c>
      <c r="B331" s="212">
        <v>1801321033</v>
      </c>
      <c r="C331" s="227" t="s">
        <v>467</v>
      </c>
      <c r="D331" s="255" t="s">
        <v>5</v>
      </c>
      <c r="G331" s="316">
        <v>4</v>
      </c>
      <c r="H331" s="212">
        <v>1801321039</v>
      </c>
      <c r="I331" s="227" t="s">
        <v>486</v>
      </c>
      <c r="J331" s="255" t="s">
        <v>6</v>
      </c>
      <c r="K331" s="224"/>
      <c r="L331" s="224"/>
      <c r="N331" s="482"/>
      <c r="O331" s="483"/>
      <c r="P331" s="484"/>
      <c r="Q331" s="485"/>
      <c r="R331" s="217"/>
      <c r="S331" s="217"/>
      <c r="T331" s="467"/>
      <c r="U331" s="481"/>
      <c r="V331" s="486"/>
      <c r="W331" s="487"/>
      <c r="X331" s="488"/>
    </row>
    <row r="332" spans="1:24" ht="18.75" hidden="1" x14ac:dyDescent="0.3">
      <c r="A332" s="316">
        <v>5</v>
      </c>
      <c r="B332" s="212">
        <v>1801321050</v>
      </c>
      <c r="C332" s="227" t="s">
        <v>468</v>
      </c>
      <c r="D332" s="255" t="s">
        <v>5</v>
      </c>
      <c r="G332" s="294">
        <v>5</v>
      </c>
      <c r="H332" s="212">
        <v>1801321035</v>
      </c>
      <c r="I332" s="227" t="s">
        <v>487</v>
      </c>
      <c r="J332" s="255" t="s">
        <v>5</v>
      </c>
      <c r="K332" s="217"/>
      <c r="L332" s="217"/>
      <c r="N332" s="482"/>
      <c r="O332" s="483"/>
      <c r="P332" s="484"/>
      <c r="Q332" s="485"/>
      <c r="R332" s="217"/>
      <c r="S332" s="217"/>
      <c r="T332" s="467"/>
      <c r="U332" s="481"/>
      <c r="V332" s="492"/>
      <c r="W332" s="493"/>
      <c r="X332" s="488"/>
    </row>
    <row r="333" spans="1:24" ht="18.75" hidden="1" x14ac:dyDescent="0.3">
      <c r="A333" s="316">
        <v>6</v>
      </c>
      <c r="B333" s="212">
        <v>1801321037</v>
      </c>
      <c r="C333" s="227" t="s">
        <v>469</v>
      </c>
      <c r="D333" s="255" t="s">
        <v>5</v>
      </c>
      <c r="G333" s="294">
        <v>6</v>
      </c>
      <c r="H333" s="212">
        <v>1801321015</v>
      </c>
      <c r="I333" s="227" t="s">
        <v>488</v>
      </c>
      <c r="J333" s="255" t="s">
        <v>6</v>
      </c>
      <c r="K333" s="217"/>
      <c r="L333" s="217"/>
      <c r="N333" s="482"/>
      <c r="O333" s="483"/>
      <c r="P333" s="484"/>
      <c r="Q333" s="485"/>
      <c r="R333" s="217"/>
      <c r="S333" s="217"/>
      <c r="T333" s="467"/>
      <c r="U333" s="481"/>
      <c r="V333" s="486"/>
      <c r="W333" s="487"/>
      <c r="X333" s="488"/>
    </row>
    <row r="334" spans="1:24" ht="18.75" hidden="1" x14ac:dyDescent="0.3">
      <c r="A334" s="316">
        <v>7</v>
      </c>
      <c r="B334" s="212">
        <v>1801321044</v>
      </c>
      <c r="C334" s="227" t="s">
        <v>470</v>
      </c>
      <c r="D334" s="255" t="s">
        <v>6</v>
      </c>
      <c r="G334" s="294">
        <v>7</v>
      </c>
      <c r="H334" s="212">
        <v>1801321031</v>
      </c>
      <c r="I334" s="227" t="s">
        <v>489</v>
      </c>
      <c r="J334" s="255" t="s">
        <v>5</v>
      </c>
      <c r="K334" s="217"/>
      <c r="L334" s="217"/>
      <c r="N334" s="482"/>
      <c r="O334" s="483"/>
      <c r="P334" s="484"/>
      <c r="Q334" s="485"/>
      <c r="R334" s="217"/>
      <c r="S334" s="217"/>
      <c r="T334" s="467"/>
      <c r="U334" s="481"/>
      <c r="V334" s="492"/>
      <c r="W334" s="493"/>
      <c r="X334" s="488"/>
    </row>
    <row r="335" spans="1:24" ht="18.75" hidden="1" x14ac:dyDescent="0.3">
      <c r="A335" s="316">
        <v>8</v>
      </c>
      <c r="B335" s="212">
        <v>1801321046</v>
      </c>
      <c r="C335" s="227" t="s">
        <v>471</v>
      </c>
      <c r="D335" s="255" t="s">
        <v>6</v>
      </c>
      <c r="G335" s="294">
        <v>8</v>
      </c>
      <c r="H335" s="212">
        <v>1801321047</v>
      </c>
      <c r="I335" s="227" t="s">
        <v>490</v>
      </c>
      <c r="J335" s="255" t="s">
        <v>6</v>
      </c>
      <c r="K335" s="217"/>
      <c r="L335" s="217"/>
      <c r="N335" s="482"/>
      <c r="O335" s="483"/>
      <c r="P335" s="484"/>
      <c r="Q335" s="485"/>
      <c r="R335" s="217"/>
      <c r="S335" s="217"/>
      <c r="T335" s="467"/>
      <c r="U335" s="481"/>
      <c r="V335" s="486"/>
      <c r="W335" s="487"/>
      <c r="X335" s="488"/>
    </row>
    <row r="336" spans="1:24" ht="18.75" hidden="1" x14ac:dyDescent="0.3">
      <c r="A336" s="316">
        <v>9</v>
      </c>
      <c r="B336" s="212">
        <v>1801321014</v>
      </c>
      <c r="C336" s="227" t="s">
        <v>472</v>
      </c>
      <c r="D336" s="255" t="s">
        <v>6</v>
      </c>
      <c r="G336" s="294">
        <v>9</v>
      </c>
      <c r="H336" s="403">
        <v>1801321008</v>
      </c>
      <c r="I336" s="404" t="s">
        <v>491</v>
      </c>
      <c r="J336" s="255" t="s">
        <v>6</v>
      </c>
      <c r="K336" s="217"/>
      <c r="L336" s="217"/>
      <c r="N336" s="482"/>
      <c r="O336" s="483"/>
      <c r="P336" s="484"/>
      <c r="Q336" s="485"/>
      <c r="R336" s="217"/>
      <c r="S336" s="217"/>
      <c r="T336" s="467"/>
      <c r="U336" s="481"/>
      <c r="V336" s="492"/>
      <c r="W336" s="493"/>
      <c r="X336" s="488"/>
    </row>
    <row r="337" spans="1:25" ht="18.75" hidden="1" x14ac:dyDescent="0.3">
      <c r="A337" s="316">
        <v>10</v>
      </c>
      <c r="B337" s="212">
        <v>1801321027</v>
      </c>
      <c r="C337" s="227" t="s">
        <v>473</v>
      </c>
      <c r="D337" s="255" t="s">
        <v>6</v>
      </c>
      <c r="G337" s="294">
        <v>10</v>
      </c>
      <c r="H337" s="212">
        <v>1801321011</v>
      </c>
      <c r="I337" s="227" t="s">
        <v>492</v>
      </c>
      <c r="J337" s="255" t="s">
        <v>5</v>
      </c>
      <c r="K337" s="217"/>
      <c r="L337" s="217"/>
      <c r="N337" s="482"/>
      <c r="O337" s="489"/>
      <c r="P337" s="490"/>
      <c r="Q337" s="491"/>
      <c r="R337" s="217"/>
      <c r="S337" s="217"/>
      <c r="T337" s="467"/>
      <c r="U337" s="481"/>
      <c r="V337" s="486"/>
      <c r="W337" s="487"/>
      <c r="X337" s="488"/>
    </row>
    <row r="338" spans="1:25" ht="18.75" hidden="1" x14ac:dyDescent="0.3">
      <c r="A338" s="316">
        <v>11</v>
      </c>
      <c r="B338" s="212">
        <v>1801321013</v>
      </c>
      <c r="C338" s="227" t="s">
        <v>474</v>
      </c>
      <c r="D338" s="255" t="s">
        <v>5</v>
      </c>
      <c r="G338" s="294">
        <v>11</v>
      </c>
      <c r="H338" s="403">
        <v>1801321003</v>
      </c>
      <c r="I338" s="404" t="s">
        <v>493</v>
      </c>
      <c r="J338" s="255" t="s">
        <v>5</v>
      </c>
      <c r="K338" s="217"/>
      <c r="L338" s="217"/>
      <c r="N338" s="482"/>
      <c r="O338" s="489"/>
      <c r="P338" s="490"/>
      <c r="Q338" s="491"/>
      <c r="R338" s="217"/>
      <c r="S338" s="217"/>
      <c r="T338" s="467"/>
      <c r="U338" s="481"/>
      <c r="V338" s="492"/>
      <c r="W338" s="493"/>
      <c r="X338" s="488"/>
    </row>
    <row r="339" spans="1:25" ht="18.75" hidden="1" x14ac:dyDescent="0.3">
      <c r="A339" s="294">
        <v>12</v>
      </c>
      <c r="B339" s="212">
        <v>1801321012</v>
      </c>
      <c r="C339" s="227" t="s">
        <v>475</v>
      </c>
      <c r="D339" s="255" t="s">
        <v>5</v>
      </c>
      <c r="G339" s="294">
        <v>12</v>
      </c>
      <c r="H339" s="212">
        <v>1801321048</v>
      </c>
      <c r="I339" s="227" t="s">
        <v>494</v>
      </c>
      <c r="J339" s="255" t="s">
        <v>5</v>
      </c>
      <c r="K339" s="217"/>
      <c r="L339" s="217"/>
      <c r="N339" s="482"/>
      <c r="O339" s="483"/>
      <c r="P339" s="484"/>
      <c r="Q339" s="485"/>
      <c r="R339" s="217"/>
      <c r="S339" s="217"/>
      <c r="T339" s="467"/>
      <c r="U339" s="481"/>
      <c r="V339" s="486"/>
      <c r="W339" s="487"/>
      <c r="X339" s="488"/>
    </row>
    <row r="340" spans="1:25" ht="18.75" hidden="1" x14ac:dyDescent="0.3">
      <c r="A340" s="294">
        <v>13</v>
      </c>
      <c r="B340" s="403">
        <v>1801321004</v>
      </c>
      <c r="C340" s="404" t="s">
        <v>476</v>
      </c>
      <c r="D340" s="255" t="s">
        <v>5</v>
      </c>
      <c r="G340" s="316">
        <v>13</v>
      </c>
      <c r="H340" s="212">
        <v>1801321040</v>
      </c>
      <c r="I340" s="227" t="s">
        <v>495</v>
      </c>
      <c r="J340" s="255" t="s">
        <v>5</v>
      </c>
      <c r="K340" s="217"/>
      <c r="L340" s="217"/>
      <c r="N340" s="482"/>
      <c r="O340" s="489"/>
      <c r="P340" s="490"/>
      <c r="Q340" s="491"/>
      <c r="R340" s="217"/>
      <c r="S340" s="217"/>
      <c r="T340" s="467"/>
      <c r="U340" s="481"/>
      <c r="V340" s="486"/>
      <c r="W340" s="487"/>
      <c r="X340" s="488"/>
      <c r="Y340" s="494"/>
    </row>
    <row r="341" spans="1:25" ht="18.75" hidden="1" x14ac:dyDescent="0.3">
      <c r="A341" s="294">
        <v>14</v>
      </c>
      <c r="B341" s="228">
        <v>1801321010</v>
      </c>
      <c r="C341" s="229" t="s">
        <v>477</v>
      </c>
      <c r="D341" s="232" t="s">
        <v>5</v>
      </c>
      <c r="G341" s="294">
        <v>14</v>
      </c>
      <c r="H341" s="212">
        <v>1801321051</v>
      </c>
      <c r="I341" s="227" t="s">
        <v>496</v>
      </c>
      <c r="J341" s="255" t="s">
        <v>6</v>
      </c>
      <c r="K341" s="217"/>
      <c r="L341" s="217"/>
      <c r="N341" s="482"/>
      <c r="O341" s="483"/>
      <c r="P341" s="484"/>
      <c r="Q341" s="485"/>
      <c r="R341" s="217"/>
      <c r="S341" s="217"/>
      <c r="T341" s="467"/>
      <c r="U341" s="481"/>
      <c r="V341" s="486"/>
      <c r="W341" s="487"/>
      <c r="X341" s="488"/>
    </row>
    <row r="342" spans="1:25" ht="18.75" hidden="1" x14ac:dyDescent="0.3">
      <c r="A342" s="294">
        <v>15</v>
      </c>
      <c r="B342" s="495">
        <v>1801321009</v>
      </c>
      <c r="C342" s="496" t="s">
        <v>478</v>
      </c>
      <c r="D342" s="232" t="s">
        <v>6</v>
      </c>
      <c r="G342" s="497">
        <v>15</v>
      </c>
      <c r="H342" s="212">
        <v>1801321041</v>
      </c>
      <c r="I342" s="227" t="s">
        <v>497</v>
      </c>
      <c r="J342" s="255" t="s">
        <v>5</v>
      </c>
      <c r="K342" s="498"/>
      <c r="L342" s="498"/>
      <c r="N342" s="482"/>
      <c r="O342" s="483"/>
      <c r="P342" s="484"/>
      <c r="Q342" s="485"/>
      <c r="R342" s="217"/>
      <c r="S342" s="217"/>
      <c r="T342" s="467"/>
      <c r="U342" s="481"/>
      <c r="V342" s="486"/>
      <c r="W342" s="487"/>
      <c r="X342" s="488"/>
    </row>
    <row r="343" spans="1:25" ht="18.75" hidden="1" x14ac:dyDescent="0.3">
      <c r="A343" s="294">
        <v>16</v>
      </c>
      <c r="B343" s="495">
        <v>1801321001</v>
      </c>
      <c r="C343" s="496" t="s">
        <v>479</v>
      </c>
      <c r="D343" s="232" t="s">
        <v>5</v>
      </c>
      <c r="G343" s="316">
        <v>16</v>
      </c>
      <c r="H343" s="403">
        <v>1801321005</v>
      </c>
      <c r="I343" s="404" t="s">
        <v>498</v>
      </c>
      <c r="J343" s="255" t="s">
        <v>6</v>
      </c>
      <c r="K343" s="217"/>
      <c r="L343" s="217"/>
      <c r="N343" s="482"/>
      <c r="O343" s="483"/>
      <c r="P343" s="484"/>
      <c r="Q343" s="485"/>
      <c r="R343" s="217"/>
      <c r="S343" s="217"/>
      <c r="T343" s="467"/>
      <c r="U343" s="481"/>
      <c r="V343" s="492"/>
      <c r="W343" s="493"/>
      <c r="X343" s="488"/>
      <c r="Y343" s="494"/>
    </row>
    <row r="344" spans="1:25" ht="18.75" hidden="1" x14ac:dyDescent="0.3">
      <c r="A344" s="294">
        <v>17</v>
      </c>
      <c r="B344" s="212">
        <v>1801321022</v>
      </c>
      <c r="C344" s="227" t="s">
        <v>480</v>
      </c>
      <c r="D344" s="255" t="s">
        <v>5</v>
      </c>
      <c r="E344" s="192"/>
      <c r="G344" s="316">
        <v>17</v>
      </c>
      <c r="H344" s="228">
        <v>1801321016</v>
      </c>
      <c r="I344" s="229" t="s">
        <v>499</v>
      </c>
      <c r="J344" s="232" t="s">
        <v>6</v>
      </c>
      <c r="K344" s="224"/>
      <c r="L344" s="224"/>
      <c r="N344" s="499"/>
      <c r="O344" s="483"/>
      <c r="P344" s="484"/>
      <c r="Q344" s="485"/>
      <c r="R344" s="217"/>
      <c r="S344" s="217"/>
      <c r="T344" s="467"/>
      <c r="U344" s="481"/>
      <c r="V344" s="492"/>
      <c r="W344" s="493"/>
      <c r="X344" s="488"/>
    </row>
    <row r="345" spans="1:25" ht="18.75" hidden="1" x14ac:dyDescent="0.3">
      <c r="A345" s="316">
        <v>18</v>
      </c>
      <c r="B345" s="212">
        <v>1801321019</v>
      </c>
      <c r="C345" s="227" t="s">
        <v>481</v>
      </c>
      <c r="D345" s="255" t="s">
        <v>5</v>
      </c>
      <c r="G345" s="316">
        <v>18</v>
      </c>
      <c r="H345" s="228">
        <v>1801321017</v>
      </c>
      <c r="I345" s="229" t="s">
        <v>500</v>
      </c>
      <c r="J345" s="232" t="s">
        <v>6</v>
      </c>
      <c r="K345" s="217"/>
      <c r="L345" s="217"/>
      <c r="N345" s="482"/>
      <c r="O345" s="489"/>
      <c r="P345" s="490"/>
      <c r="Q345" s="491"/>
      <c r="R345" s="217"/>
      <c r="S345" s="217"/>
      <c r="T345" s="467"/>
      <c r="U345" s="481"/>
      <c r="V345" s="492"/>
      <c r="W345" s="493"/>
      <c r="X345" s="488"/>
    </row>
    <row r="346" spans="1:25" ht="18.75" hidden="1" x14ac:dyDescent="0.3">
      <c r="A346" s="294">
        <v>19</v>
      </c>
      <c r="B346" s="403">
        <v>1801321007</v>
      </c>
      <c r="C346" s="404" t="s">
        <v>482</v>
      </c>
      <c r="D346" s="255" t="s">
        <v>6</v>
      </c>
      <c r="G346" s="316">
        <v>19</v>
      </c>
      <c r="H346" s="228">
        <v>1801321020</v>
      </c>
      <c r="I346" s="229" t="s">
        <v>501</v>
      </c>
      <c r="J346" s="232" t="s">
        <v>6</v>
      </c>
      <c r="K346" s="217"/>
      <c r="L346" s="217"/>
      <c r="N346" s="482"/>
      <c r="O346" s="483"/>
      <c r="P346" s="484"/>
      <c r="Q346" s="485"/>
      <c r="R346" s="217"/>
      <c r="S346" s="217"/>
      <c r="T346" s="467"/>
      <c r="U346" s="481"/>
      <c r="V346" s="486"/>
      <c r="W346" s="487"/>
      <c r="X346" s="488"/>
    </row>
    <row r="347" spans="1:25" ht="18.75" hidden="1" x14ac:dyDescent="0.3">
      <c r="A347" s="316">
        <v>20</v>
      </c>
      <c r="B347" s="380"/>
      <c r="C347" s="227"/>
      <c r="D347" s="255"/>
      <c r="G347" s="316">
        <v>20</v>
      </c>
      <c r="H347" s="228">
        <v>1801321036</v>
      </c>
      <c r="I347" s="229" t="s">
        <v>502</v>
      </c>
      <c r="J347" s="232" t="s">
        <v>5</v>
      </c>
      <c r="K347" s="217"/>
      <c r="L347" s="217"/>
      <c r="N347" s="482"/>
      <c r="O347" s="489"/>
      <c r="P347" s="490"/>
      <c r="Q347" s="491"/>
      <c r="R347" s="217"/>
      <c r="S347" s="217"/>
      <c r="T347" s="467"/>
      <c r="U347" s="481"/>
      <c r="V347" s="486"/>
      <c r="W347" s="487"/>
      <c r="X347" s="488"/>
    </row>
    <row r="348" spans="1:25" ht="18.75" hidden="1" x14ac:dyDescent="0.3">
      <c r="A348" s="294">
        <v>21</v>
      </c>
      <c r="B348" s="440"/>
      <c r="C348" s="441"/>
      <c r="D348" s="255"/>
      <c r="G348" s="316">
        <v>21</v>
      </c>
      <c r="H348" s="228">
        <v>1801321025</v>
      </c>
      <c r="I348" s="229" t="s">
        <v>503</v>
      </c>
      <c r="J348" s="232" t="s">
        <v>6</v>
      </c>
      <c r="K348" s="217"/>
      <c r="L348" s="217"/>
      <c r="N348" s="482"/>
      <c r="O348" s="483"/>
      <c r="P348" s="484"/>
      <c r="Q348" s="485"/>
      <c r="R348" s="445"/>
      <c r="S348" s="445"/>
      <c r="T348" s="467"/>
      <c r="U348" s="481"/>
      <c r="V348" s="486"/>
      <c r="W348" s="487"/>
      <c r="X348" s="488"/>
    </row>
    <row r="349" spans="1:25" ht="18.75" hidden="1" x14ac:dyDescent="0.3">
      <c r="A349" s="316">
        <v>22</v>
      </c>
      <c r="B349" s="500"/>
      <c r="C349" s="501"/>
      <c r="D349" s="232"/>
      <c r="G349" s="294"/>
      <c r="H349" s="380"/>
      <c r="I349" s="227"/>
      <c r="J349" s="232"/>
      <c r="K349" s="217"/>
      <c r="L349" s="217"/>
      <c r="N349" s="482"/>
      <c r="O349" s="483"/>
      <c r="P349" s="484"/>
      <c r="Q349" s="485"/>
      <c r="R349" s="445"/>
      <c r="S349" s="445"/>
      <c r="T349" s="467"/>
      <c r="U349" s="481"/>
      <c r="V349" s="486"/>
      <c r="W349" s="487"/>
      <c r="X349" s="488"/>
    </row>
    <row r="350" spans="1:25" ht="18.75" hidden="1" x14ac:dyDescent="0.3">
      <c r="A350" s="294">
        <v>23</v>
      </c>
      <c r="B350" s="500"/>
      <c r="C350" s="501"/>
      <c r="D350" s="232"/>
      <c r="G350" s="315"/>
      <c r="H350" s="442"/>
      <c r="I350" s="227"/>
      <c r="J350" s="232"/>
      <c r="K350" s="217"/>
      <c r="L350" s="217"/>
      <c r="N350" s="482"/>
      <c r="O350" s="489"/>
      <c r="P350" s="490"/>
      <c r="Q350" s="491"/>
      <c r="R350" s="445"/>
      <c r="S350" s="445"/>
      <c r="T350" s="467"/>
      <c r="U350" s="481"/>
      <c r="V350" s="486"/>
      <c r="W350" s="487"/>
      <c r="X350" s="488"/>
    </row>
    <row r="351" spans="1:25" ht="18.75" hidden="1" x14ac:dyDescent="0.3">
      <c r="A351" s="316">
        <v>24</v>
      </c>
      <c r="B351" s="442"/>
      <c r="C351" s="229"/>
      <c r="D351" s="232"/>
      <c r="G351" s="316"/>
      <c r="H351" s="442"/>
      <c r="I351" s="229"/>
      <c r="J351" s="232"/>
      <c r="K351" s="463"/>
      <c r="L351" s="463"/>
      <c r="N351" s="482"/>
      <c r="O351" s="502"/>
      <c r="P351" s="503"/>
      <c r="Q351" s="504"/>
      <c r="R351" s="445"/>
      <c r="S351" s="445"/>
      <c r="T351" s="467"/>
      <c r="U351" s="481"/>
      <c r="V351" s="486"/>
      <c r="W351" s="505"/>
      <c r="X351" s="488"/>
    </row>
    <row r="352" spans="1:25" ht="19.5" hidden="1" thickBot="1" x14ac:dyDescent="0.35">
      <c r="A352" s="459"/>
      <c r="B352" s="460"/>
      <c r="C352" s="461"/>
      <c r="D352" s="462"/>
      <c r="G352" s="459"/>
      <c r="H352" s="460"/>
      <c r="I352" s="461"/>
      <c r="J352" s="462"/>
      <c r="K352" s="330"/>
      <c r="L352" s="330"/>
      <c r="M352" s="236"/>
      <c r="N352" s="506"/>
      <c r="O352" s="507"/>
      <c r="P352" s="508"/>
      <c r="Q352" s="509"/>
      <c r="R352" s="449"/>
      <c r="S352" s="449"/>
      <c r="T352" s="467"/>
      <c r="U352" s="481"/>
      <c r="V352" s="486"/>
      <c r="W352" s="505"/>
      <c r="X352" s="488"/>
    </row>
    <row r="353" spans="1:30" hidden="1" x14ac:dyDescent="0.2">
      <c r="A353" s="252"/>
      <c r="B353" s="252"/>
      <c r="C353" s="413"/>
      <c r="D353" s="330"/>
      <c r="G353" s="252"/>
      <c r="H353" s="252"/>
      <c r="I353" s="413"/>
      <c r="J353" s="330"/>
      <c r="N353" s="252"/>
      <c r="O353" s="430"/>
      <c r="P353" s="510"/>
      <c r="Q353" s="275"/>
      <c r="R353" s="275"/>
      <c r="S353" s="275"/>
      <c r="T353" s="471"/>
      <c r="U353" s="481"/>
      <c r="V353" s="486"/>
      <c r="W353" s="505"/>
      <c r="X353" s="488"/>
    </row>
    <row r="354" spans="1:30" hidden="1" x14ac:dyDescent="0.2">
      <c r="A354" s="287"/>
      <c r="B354" s="287"/>
      <c r="C354" s="282" t="s">
        <v>8</v>
      </c>
      <c r="D354" s="191">
        <f>COUNTIF(D328:D352,"L")</f>
        <v>13</v>
      </c>
      <c r="I354" s="283" t="s">
        <v>8</v>
      </c>
      <c r="J354" s="191">
        <f>COUNTIF(J328:J352,"L")</f>
        <v>11</v>
      </c>
      <c r="N354" s="252"/>
      <c r="O354" s="325"/>
      <c r="P354" s="283" t="s">
        <v>8</v>
      </c>
      <c r="Q354" s="191">
        <f>COUNTIF(Q328:Q352,"L")</f>
        <v>0</v>
      </c>
      <c r="T354" s="471"/>
      <c r="U354" s="481"/>
      <c r="V354" s="511"/>
      <c r="W354" s="512"/>
      <c r="X354" s="513"/>
    </row>
    <row r="355" spans="1:30" ht="15.75" hidden="1" thickBot="1" x14ac:dyDescent="0.25">
      <c r="A355" s="287"/>
      <c r="B355" s="287"/>
      <c r="C355" s="282" t="s">
        <v>13</v>
      </c>
      <c r="D355" s="191">
        <f>COUNTIF(D328:D352,"P")</f>
        <v>6</v>
      </c>
      <c r="I355" s="283" t="s">
        <v>13</v>
      </c>
      <c r="J355" s="191">
        <f>COUNTIF(J328:J352,"P")</f>
        <v>10</v>
      </c>
      <c r="K355" s="236"/>
      <c r="L355" s="236"/>
      <c r="P355" s="283" t="s">
        <v>13</v>
      </c>
      <c r="Q355" s="191">
        <f>COUNTIF(Q328:Q352,"P")</f>
        <v>0</v>
      </c>
      <c r="T355" s="471"/>
      <c r="U355" s="511"/>
      <c r="V355" s="511"/>
      <c r="W355" s="512"/>
      <c r="X355" s="513"/>
    </row>
    <row r="356" spans="1:30" hidden="1" x14ac:dyDescent="0.2">
      <c r="C356" s="282"/>
      <c r="D356" s="286">
        <f>SUM(D354:D355)</f>
        <v>19</v>
      </c>
      <c r="I356" s="283"/>
      <c r="J356" s="286">
        <f>SUM(J354:J355)</f>
        <v>21</v>
      </c>
      <c r="M356" s="236"/>
      <c r="P356" s="283"/>
      <c r="Q356" s="286">
        <f>SUM(Q354:Q355)</f>
        <v>0</v>
      </c>
      <c r="R356" s="236"/>
      <c r="S356" s="236"/>
      <c r="T356" s="471"/>
      <c r="U356" s="513"/>
      <c r="V356" s="513"/>
      <c r="W356" s="514"/>
      <c r="X356" s="471"/>
    </row>
    <row r="357" spans="1:30" x14ac:dyDescent="0.2">
      <c r="M357" s="236"/>
      <c r="T357" s="471"/>
      <c r="U357" s="471"/>
      <c r="V357" s="471"/>
      <c r="W357" s="512"/>
      <c r="X357" s="513"/>
    </row>
    <row r="358" spans="1:30" x14ac:dyDescent="0.2">
      <c r="H358" s="467"/>
      <c r="I358" s="448"/>
      <c r="K358" s="467"/>
      <c r="L358" s="467"/>
      <c r="T358" s="467"/>
      <c r="U358" s="467"/>
      <c r="V358" s="515"/>
      <c r="W358" s="515"/>
      <c r="X358" s="515"/>
    </row>
    <row r="359" spans="1:30" x14ac:dyDescent="0.2">
      <c r="A359" s="467"/>
      <c r="B359" s="467"/>
      <c r="C359" s="471"/>
      <c r="D359" s="467"/>
      <c r="E359" s="467"/>
      <c r="F359" s="467"/>
      <c r="G359" s="467"/>
      <c r="H359" s="516"/>
      <c r="I359" s="467"/>
      <c r="J359" s="467"/>
      <c r="K359" s="517"/>
      <c r="L359" s="517"/>
      <c r="M359" s="467"/>
      <c r="N359" s="467"/>
      <c r="O359" s="467"/>
      <c r="P359" s="467"/>
      <c r="Q359" s="467"/>
      <c r="R359" s="467"/>
      <c r="S359" s="467"/>
      <c r="T359" s="467"/>
      <c r="U359" s="467"/>
      <c r="V359" s="467"/>
      <c r="W359" s="467"/>
      <c r="X359" s="467"/>
    </row>
    <row r="360" spans="1:30" ht="18.75" x14ac:dyDescent="0.3">
      <c r="A360" s="518" t="s">
        <v>246</v>
      </c>
      <c r="B360" s="516"/>
      <c r="C360" s="519"/>
      <c r="D360" s="516"/>
      <c r="E360" s="516"/>
      <c r="F360" s="516"/>
      <c r="G360" s="520"/>
      <c r="H360" s="516"/>
      <c r="I360" s="516"/>
      <c r="J360" s="517"/>
      <c r="K360" s="517"/>
      <c r="L360" s="517"/>
      <c r="M360" s="517"/>
      <c r="N360" s="520"/>
      <c r="O360" s="516"/>
      <c r="Q360" s="521"/>
      <c r="R360" s="521"/>
      <c r="S360" s="521"/>
      <c r="T360" s="521"/>
      <c r="U360" s="194"/>
      <c r="V360" s="448"/>
      <c r="X360" s="521"/>
    </row>
    <row r="361" spans="1:30" ht="18" x14ac:dyDescent="0.25">
      <c r="A361" s="518" t="str">
        <f>CONCATENATE("SEMESTER ",'Pembimbing Akademik'!$E$25," : ","TAHUN AKADEMIK ",'Pembimbing Akademik'!$F$25)</f>
        <v>SEMESTER GENAP : TAHUN AKADEMIK 2021 / 2022</v>
      </c>
      <c r="B361" s="516"/>
      <c r="C361" s="519"/>
      <c r="D361" s="517"/>
      <c r="E361" s="516"/>
      <c r="F361" s="516"/>
      <c r="G361" s="520"/>
      <c r="H361" s="516"/>
      <c r="I361" s="516"/>
      <c r="J361" s="517"/>
      <c r="K361" s="517"/>
      <c r="L361" s="517"/>
      <c r="M361" s="517"/>
      <c r="N361" s="520"/>
      <c r="O361" s="516"/>
      <c r="Q361" s="521"/>
      <c r="R361" s="521"/>
      <c r="S361" s="521"/>
      <c r="T361" s="521"/>
      <c r="U361" s="194"/>
      <c r="X361" s="521"/>
    </row>
    <row r="362" spans="1:30" ht="18" x14ac:dyDescent="0.25">
      <c r="A362" s="518" t="s">
        <v>9</v>
      </c>
      <c r="D362" s="517"/>
      <c r="E362" s="516"/>
      <c r="F362" s="516"/>
      <c r="G362" s="520"/>
      <c r="I362" s="516"/>
      <c r="J362" s="517"/>
      <c r="M362" s="517"/>
      <c r="N362" s="520"/>
      <c r="O362" s="516"/>
      <c r="Q362" s="521"/>
      <c r="R362" s="521"/>
      <c r="S362" s="521"/>
      <c r="T362" s="521"/>
      <c r="U362" s="194"/>
      <c r="V362" s="194"/>
      <c r="X362" s="521"/>
    </row>
    <row r="363" spans="1:30" ht="15.75" x14ac:dyDescent="0.25">
      <c r="B363" s="194"/>
      <c r="C363" s="195"/>
      <c r="H363" s="194"/>
      <c r="K363" s="194"/>
      <c r="L363" s="194"/>
    </row>
    <row r="364" spans="1:30" ht="16.5" thickBot="1" x14ac:dyDescent="0.3">
      <c r="A364" s="194" t="s">
        <v>770</v>
      </c>
      <c r="D364" s="194"/>
      <c r="G364" s="194" t="str">
        <f>CONCATENATE("KELAS/ SEMESTER : 2 TOL/ ",'Pembimbing Akademik'!D34)</f>
        <v>KELAS/ SEMESTER : 2 TOL/ 4</v>
      </c>
      <c r="I364" s="194"/>
      <c r="J364" s="194"/>
      <c r="K364" s="208"/>
      <c r="L364" s="208"/>
      <c r="N364" s="194" t="str">
        <f>CONCATENATE("KELAS/ SEMESTER : 3 TOL/ ",'Pembimbing Akademik'!D35)</f>
        <v>KELAS/ SEMESTER : 3 TOL/ 6</v>
      </c>
      <c r="O364" s="194"/>
      <c r="P364" s="194"/>
      <c r="Q364" s="194"/>
      <c r="R364" s="194"/>
      <c r="S364" s="194"/>
      <c r="U364" s="194" t="str">
        <f>CONCATENATE("KELAS/ SEMESTER : 3 TOL/ ",'Pembimbing Akademik'!D36)</f>
        <v>KELAS/ SEMESTER : 3 TOL/ 8</v>
      </c>
      <c r="V364" s="194"/>
      <c r="W364" s="194"/>
      <c r="X364" s="194"/>
    </row>
    <row r="365" spans="1:30" ht="19.5" thickBot="1" x14ac:dyDescent="0.3">
      <c r="A365" s="197" t="s">
        <v>10</v>
      </c>
      <c r="B365" s="198" t="s">
        <v>2</v>
      </c>
      <c r="C365" s="292" t="s">
        <v>3</v>
      </c>
      <c r="D365" s="199" t="s">
        <v>11</v>
      </c>
      <c r="G365" s="372" t="s">
        <v>10</v>
      </c>
      <c r="H365" s="522" t="s">
        <v>2</v>
      </c>
      <c r="I365" s="523" t="s">
        <v>3</v>
      </c>
      <c r="J365" s="524" t="s">
        <v>11</v>
      </c>
      <c r="K365" s="525"/>
      <c r="L365" s="201"/>
      <c r="N365" s="291" t="s">
        <v>10</v>
      </c>
      <c r="O365" s="292" t="s">
        <v>2</v>
      </c>
      <c r="P365" s="292" t="s">
        <v>3</v>
      </c>
      <c r="Q365" s="293" t="s">
        <v>11</v>
      </c>
      <c r="R365" s="208"/>
      <c r="S365" s="208"/>
      <c r="U365" s="291" t="s">
        <v>10</v>
      </c>
      <c r="V365" s="292" t="s">
        <v>2</v>
      </c>
      <c r="W365" s="292" t="s">
        <v>3</v>
      </c>
      <c r="X365" s="293" t="s">
        <v>11</v>
      </c>
    </row>
    <row r="366" spans="1:30" ht="18.75" x14ac:dyDescent="0.3">
      <c r="A366" s="478"/>
      <c r="B366" s="479"/>
      <c r="C366" s="479"/>
      <c r="D366" s="480"/>
      <c r="G366" s="526"/>
      <c r="H366" s="527"/>
      <c r="I366" s="528"/>
      <c r="J366" s="529"/>
      <c r="K366" s="311"/>
      <c r="L366" s="525"/>
      <c r="N366" s="247"/>
      <c r="O366" s="248"/>
      <c r="P366" s="248"/>
      <c r="Q366" s="249"/>
      <c r="R366" s="208"/>
      <c r="S366" s="208"/>
      <c r="U366" s="454"/>
      <c r="V366" s="530"/>
      <c r="W366" s="530"/>
      <c r="X366" s="531"/>
      <c r="AA366" s="532"/>
      <c r="AB366" s="219"/>
      <c r="AC366" s="220"/>
      <c r="AD366" s="533"/>
    </row>
    <row r="367" spans="1:30" ht="19.5" customHeight="1" x14ac:dyDescent="0.3">
      <c r="A367" s="482"/>
      <c r="B367" s="483"/>
      <c r="C367" s="484"/>
      <c r="D367" s="485"/>
      <c r="G367" s="294">
        <v>1</v>
      </c>
      <c r="H367" s="71">
        <v>2001413016</v>
      </c>
      <c r="I367" s="82" t="s">
        <v>899</v>
      </c>
      <c r="J367" s="73" t="s">
        <v>5</v>
      </c>
      <c r="K367" s="234"/>
      <c r="N367" s="294">
        <v>1</v>
      </c>
      <c r="O367" s="71">
        <v>1901413008</v>
      </c>
      <c r="P367" s="82" t="s">
        <v>666</v>
      </c>
      <c r="Q367" s="108" t="s">
        <v>5</v>
      </c>
      <c r="R367" s="311"/>
      <c r="U367" s="535">
        <v>1</v>
      </c>
      <c r="V367" s="495">
        <v>1801413004</v>
      </c>
      <c r="W367" s="496" t="s">
        <v>444</v>
      </c>
      <c r="X367" s="536" t="s">
        <v>6</v>
      </c>
      <c r="AA367" s="532"/>
      <c r="AB367" s="219"/>
      <c r="AC367" s="220"/>
      <c r="AD367" s="533"/>
    </row>
    <row r="368" spans="1:30" ht="19.5" customHeight="1" x14ac:dyDescent="0.3">
      <c r="A368" s="482"/>
      <c r="B368" s="483"/>
      <c r="C368" s="484"/>
      <c r="D368" s="485"/>
      <c r="G368" s="294">
        <v>2</v>
      </c>
      <c r="H368" s="78">
        <v>2001413012</v>
      </c>
      <c r="I368" s="79" t="s">
        <v>900</v>
      </c>
      <c r="J368" s="80" t="s">
        <v>5</v>
      </c>
      <c r="K368" s="234"/>
      <c r="N368" s="294">
        <v>2</v>
      </c>
      <c r="O368" s="71">
        <v>1901413006</v>
      </c>
      <c r="P368" s="82" t="s">
        <v>667</v>
      </c>
      <c r="Q368" s="108" t="s">
        <v>6</v>
      </c>
      <c r="R368" s="311"/>
      <c r="U368" s="535">
        <v>2</v>
      </c>
      <c r="V368" s="228">
        <v>1801413012</v>
      </c>
      <c r="W368" s="229" t="s">
        <v>451</v>
      </c>
      <c r="X368" s="537" t="s">
        <v>5</v>
      </c>
      <c r="AA368" s="532"/>
      <c r="AB368" s="219"/>
      <c r="AC368" s="220"/>
      <c r="AD368" s="533"/>
    </row>
    <row r="369" spans="1:30" ht="19.5" customHeight="1" x14ac:dyDescent="0.3">
      <c r="A369" s="482"/>
      <c r="B369" s="489"/>
      <c r="C369" s="490"/>
      <c r="D369" s="491"/>
      <c r="G369" s="294">
        <v>3</v>
      </c>
      <c r="H369" s="71">
        <v>2001413007</v>
      </c>
      <c r="I369" s="82" t="s">
        <v>901</v>
      </c>
      <c r="J369" s="73" t="s">
        <v>5</v>
      </c>
      <c r="K369" s="311"/>
      <c r="N369" s="294">
        <v>3</v>
      </c>
      <c r="O369" s="71">
        <v>1901413011</v>
      </c>
      <c r="P369" s="82" t="s">
        <v>668</v>
      </c>
      <c r="Q369" s="108" t="s">
        <v>5</v>
      </c>
      <c r="R369" s="311"/>
      <c r="U369" s="535">
        <v>3</v>
      </c>
      <c r="V369" s="212">
        <v>1801413011</v>
      </c>
      <c r="W369" s="227" t="s">
        <v>450</v>
      </c>
      <c r="X369" s="538" t="s">
        <v>6</v>
      </c>
      <c r="AA369" s="532"/>
      <c r="AB369" s="219"/>
      <c r="AC369" s="220"/>
      <c r="AD369" s="533"/>
    </row>
    <row r="370" spans="1:30" ht="19.5" customHeight="1" x14ac:dyDescent="0.3">
      <c r="A370" s="482"/>
      <c r="B370" s="483"/>
      <c r="C370" s="484"/>
      <c r="D370" s="485"/>
      <c r="G370" s="316">
        <v>4</v>
      </c>
      <c r="H370" s="71">
        <v>2001413017</v>
      </c>
      <c r="I370" s="82" t="s">
        <v>902</v>
      </c>
      <c r="J370" s="73" t="s">
        <v>5</v>
      </c>
      <c r="K370" s="234"/>
      <c r="N370" s="294">
        <v>4</v>
      </c>
      <c r="O370" s="71">
        <v>1901413017</v>
      </c>
      <c r="P370" s="82" t="s">
        <v>669</v>
      </c>
      <c r="Q370" s="108" t="s">
        <v>5</v>
      </c>
      <c r="R370" s="311"/>
      <c r="U370" s="535">
        <v>4</v>
      </c>
      <c r="V370" s="212">
        <v>1801413022</v>
      </c>
      <c r="W370" s="227" t="s">
        <v>562</v>
      </c>
      <c r="X370" s="534" t="s">
        <v>5</v>
      </c>
      <c r="AA370" s="532"/>
      <c r="AB370" s="219"/>
      <c r="AC370" s="220"/>
      <c r="AD370" s="533"/>
    </row>
    <row r="371" spans="1:30" ht="19.5" customHeight="1" x14ac:dyDescent="0.3">
      <c r="A371" s="482"/>
      <c r="B371" s="483"/>
      <c r="C371" s="484"/>
      <c r="D371" s="485"/>
      <c r="G371" s="294">
        <v>5</v>
      </c>
      <c r="H371" s="71">
        <v>2001413011</v>
      </c>
      <c r="I371" s="82" t="s">
        <v>903</v>
      </c>
      <c r="J371" s="73" t="s">
        <v>5</v>
      </c>
      <c r="K371" s="234"/>
      <c r="N371" s="294">
        <v>5</v>
      </c>
      <c r="O371" s="71">
        <v>1901413018</v>
      </c>
      <c r="P371" s="82" t="s">
        <v>670</v>
      </c>
      <c r="Q371" s="108" t="s">
        <v>6</v>
      </c>
      <c r="R371" s="311"/>
      <c r="U371" s="535">
        <v>5</v>
      </c>
      <c r="V371" s="228">
        <v>1801413025</v>
      </c>
      <c r="W371" s="229" t="s">
        <v>462</v>
      </c>
      <c r="X371" s="537" t="s">
        <v>6</v>
      </c>
      <c r="AA371" s="532"/>
      <c r="AB371" s="219"/>
      <c r="AC371" s="220"/>
      <c r="AD371" s="533"/>
    </row>
    <row r="372" spans="1:30" ht="19.5" customHeight="1" x14ac:dyDescent="0.3">
      <c r="A372" s="482"/>
      <c r="B372" s="483"/>
      <c r="C372" s="484"/>
      <c r="D372" s="485"/>
      <c r="G372" s="294">
        <v>6</v>
      </c>
      <c r="H372" s="71">
        <v>2001413021</v>
      </c>
      <c r="I372" s="82" t="s">
        <v>904</v>
      </c>
      <c r="J372" s="73" t="s">
        <v>6</v>
      </c>
      <c r="K372" s="234"/>
      <c r="N372" s="294">
        <v>6</v>
      </c>
      <c r="O372" s="71">
        <v>1901413009</v>
      </c>
      <c r="P372" s="82" t="s">
        <v>671</v>
      </c>
      <c r="Q372" s="108" t="s">
        <v>6</v>
      </c>
      <c r="R372" s="311"/>
      <c r="U372" s="535">
        <v>6</v>
      </c>
      <c r="V372" s="228">
        <v>1801413026</v>
      </c>
      <c r="W372" s="229" t="s">
        <v>463</v>
      </c>
      <c r="X372" s="537" t="s">
        <v>5</v>
      </c>
      <c r="AA372" s="218"/>
      <c r="AB372" s="221"/>
      <c r="AD372" s="533"/>
    </row>
    <row r="373" spans="1:30" ht="19.5" customHeight="1" x14ac:dyDescent="0.3">
      <c r="A373" s="482"/>
      <c r="B373" s="483"/>
      <c r="C373" s="484"/>
      <c r="D373" s="485"/>
      <c r="G373" s="294">
        <v>7</v>
      </c>
      <c r="H373" s="71">
        <v>2001413014</v>
      </c>
      <c r="I373" s="82" t="s">
        <v>905</v>
      </c>
      <c r="J373" s="73" t="s">
        <v>5</v>
      </c>
      <c r="K373" s="234"/>
      <c r="N373" s="294">
        <v>7</v>
      </c>
      <c r="O373" s="71">
        <v>1901413015</v>
      </c>
      <c r="P373" s="82" t="s">
        <v>672</v>
      </c>
      <c r="Q373" s="108" t="s">
        <v>6</v>
      </c>
      <c r="R373" s="311"/>
      <c r="U373" s="535">
        <v>7</v>
      </c>
      <c r="V373" s="228">
        <v>1801413008</v>
      </c>
      <c r="W373" s="229" t="s">
        <v>447</v>
      </c>
      <c r="X373" s="537" t="s">
        <v>5</v>
      </c>
      <c r="AA373" s="218"/>
      <c r="AB373" s="221"/>
      <c r="AD373" s="533"/>
    </row>
    <row r="374" spans="1:30" ht="19.5" customHeight="1" x14ac:dyDescent="0.3">
      <c r="A374" s="482"/>
      <c r="B374" s="483"/>
      <c r="C374" s="484"/>
      <c r="D374" s="485"/>
      <c r="G374" s="294">
        <v>8</v>
      </c>
      <c r="H374" s="71">
        <v>2001413010</v>
      </c>
      <c r="I374" s="82" t="s">
        <v>906</v>
      </c>
      <c r="J374" s="73" t="s">
        <v>6</v>
      </c>
      <c r="K374" s="234"/>
      <c r="N374" s="294">
        <v>8</v>
      </c>
      <c r="O374" s="71">
        <v>1901413003</v>
      </c>
      <c r="P374" s="82" t="s">
        <v>673</v>
      </c>
      <c r="Q374" s="109" t="s">
        <v>5</v>
      </c>
      <c r="R374" s="311"/>
      <c r="U374" s="535">
        <v>8</v>
      </c>
      <c r="V374" s="212">
        <v>1801413009</v>
      </c>
      <c r="W374" s="227" t="s">
        <v>448</v>
      </c>
      <c r="X374" s="537" t="s">
        <v>6</v>
      </c>
      <c r="AA374" s="218"/>
      <c r="AB374" s="221"/>
      <c r="AD374" s="533"/>
    </row>
    <row r="375" spans="1:30" ht="19.5" customHeight="1" x14ac:dyDescent="0.3">
      <c r="A375" s="482"/>
      <c r="B375" s="483"/>
      <c r="C375" s="484"/>
      <c r="D375" s="485"/>
      <c r="G375" s="294">
        <v>9</v>
      </c>
      <c r="H375" s="71">
        <v>2001413022</v>
      </c>
      <c r="I375" s="82" t="s">
        <v>907</v>
      </c>
      <c r="J375" s="73" t="s">
        <v>5</v>
      </c>
      <c r="K375" s="311"/>
      <c r="N375" s="294">
        <v>9</v>
      </c>
      <c r="O375" s="71">
        <v>1901413005</v>
      </c>
      <c r="P375" s="82" t="s">
        <v>674</v>
      </c>
      <c r="Q375" s="109" t="s">
        <v>5</v>
      </c>
      <c r="R375" s="311"/>
      <c r="U375" s="535">
        <v>9</v>
      </c>
      <c r="V375" s="212">
        <v>1801413006</v>
      </c>
      <c r="W375" s="227" t="s">
        <v>446</v>
      </c>
      <c r="X375" s="537" t="s">
        <v>5</v>
      </c>
      <c r="AA375" s="218"/>
      <c r="AB375" s="221"/>
      <c r="AD375" s="533"/>
    </row>
    <row r="376" spans="1:30" ht="19.5" customHeight="1" x14ac:dyDescent="0.3">
      <c r="A376" s="482"/>
      <c r="B376" s="489"/>
      <c r="C376" s="490"/>
      <c r="D376" s="491"/>
      <c r="G376" s="294">
        <v>10</v>
      </c>
      <c r="H376" s="71">
        <v>2001413006</v>
      </c>
      <c r="I376" s="82" t="s">
        <v>908</v>
      </c>
      <c r="J376" s="73" t="s">
        <v>6</v>
      </c>
      <c r="K376" s="234"/>
      <c r="N376" s="294">
        <v>10</v>
      </c>
      <c r="O376" s="71">
        <v>1901413013</v>
      </c>
      <c r="P376" s="82" t="s">
        <v>675</v>
      </c>
      <c r="Q376" s="108" t="s">
        <v>5</v>
      </c>
      <c r="R376" s="311"/>
      <c r="U376" s="535">
        <v>10</v>
      </c>
      <c r="V376" s="212">
        <v>1801413017</v>
      </c>
      <c r="W376" s="227" t="s">
        <v>455</v>
      </c>
      <c r="X376" s="534" t="s">
        <v>5</v>
      </c>
      <c r="AA376" s="218"/>
      <c r="AB376" s="221"/>
      <c r="AD376" s="533"/>
    </row>
    <row r="377" spans="1:30" ht="19.5" customHeight="1" x14ac:dyDescent="0.3">
      <c r="A377" s="482"/>
      <c r="B377" s="489"/>
      <c r="C377" s="490"/>
      <c r="D377" s="491"/>
      <c r="G377" s="316">
        <v>11</v>
      </c>
      <c r="H377" s="71">
        <v>2001413001</v>
      </c>
      <c r="I377" s="82" t="s">
        <v>909</v>
      </c>
      <c r="J377" s="73" t="s">
        <v>5</v>
      </c>
      <c r="K377" s="234"/>
      <c r="N377" s="294">
        <v>11</v>
      </c>
      <c r="O377" s="71">
        <v>1901413025</v>
      </c>
      <c r="P377" s="82" t="s">
        <v>676</v>
      </c>
      <c r="Q377" s="109" t="s">
        <v>5</v>
      </c>
      <c r="R377" s="311"/>
      <c r="U377" s="535">
        <v>11</v>
      </c>
      <c r="V377" s="403">
        <v>1801413003</v>
      </c>
      <c r="W377" s="404" t="s">
        <v>443</v>
      </c>
      <c r="X377" s="537" t="s">
        <v>6</v>
      </c>
      <c r="AA377" s="218"/>
      <c r="AB377" s="221"/>
      <c r="AD377" s="533"/>
    </row>
    <row r="378" spans="1:30" ht="19.5" customHeight="1" x14ac:dyDescent="0.3">
      <c r="A378" s="482"/>
      <c r="B378" s="483"/>
      <c r="C378" s="484"/>
      <c r="D378" s="485"/>
      <c r="G378" s="294">
        <v>12</v>
      </c>
      <c r="H378" s="71">
        <v>2001413008</v>
      </c>
      <c r="I378" s="82" t="s">
        <v>365</v>
      </c>
      <c r="J378" s="73" t="s">
        <v>5</v>
      </c>
      <c r="K378" s="234"/>
      <c r="N378" s="294">
        <v>12</v>
      </c>
      <c r="O378" s="133">
        <v>1901413020</v>
      </c>
      <c r="P378" s="134" t="s">
        <v>677</v>
      </c>
      <c r="Q378" s="109" t="s">
        <v>5</v>
      </c>
      <c r="R378" s="311"/>
      <c r="U378" s="535">
        <v>12</v>
      </c>
      <c r="V378" s="539">
        <v>1801413027</v>
      </c>
      <c r="W378" s="540" t="s">
        <v>542</v>
      </c>
      <c r="X378" s="537" t="s">
        <v>5</v>
      </c>
      <c r="AA378" s="218"/>
      <c r="AB378" s="221"/>
      <c r="AD378" s="533"/>
    </row>
    <row r="379" spans="1:30" ht="19.5" customHeight="1" x14ac:dyDescent="0.3">
      <c r="A379" s="482"/>
      <c r="B379" s="489"/>
      <c r="C379" s="490"/>
      <c r="D379" s="491"/>
      <c r="G379" s="294">
        <v>13</v>
      </c>
      <c r="H379" s="71">
        <v>2001413005</v>
      </c>
      <c r="I379" s="82" t="s">
        <v>910</v>
      </c>
      <c r="J379" s="73" t="s">
        <v>5</v>
      </c>
      <c r="K379" s="234"/>
      <c r="N379" s="294">
        <v>13</v>
      </c>
      <c r="O379" s="71">
        <v>1901413021</v>
      </c>
      <c r="P379" s="82" t="s">
        <v>678</v>
      </c>
      <c r="Q379" s="109" t="s">
        <v>5</v>
      </c>
      <c r="R379" s="311"/>
      <c r="U379" s="541">
        <v>13</v>
      </c>
      <c r="V379" s="212">
        <v>1801413018</v>
      </c>
      <c r="W379" s="227" t="s">
        <v>456</v>
      </c>
      <c r="X379" s="537" t="s">
        <v>6</v>
      </c>
      <c r="AA379" s="218"/>
      <c r="AB379" s="221"/>
      <c r="AD379" s="533"/>
    </row>
    <row r="380" spans="1:30" ht="19.5" customHeight="1" x14ac:dyDescent="0.3">
      <c r="A380" s="482"/>
      <c r="B380" s="483"/>
      <c r="C380" s="484"/>
      <c r="D380" s="485"/>
      <c r="G380" s="294">
        <v>14</v>
      </c>
      <c r="H380" s="71">
        <v>2001413020</v>
      </c>
      <c r="I380" s="82" t="s">
        <v>911</v>
      </c>
      <c r="J380" s="73" t="s">
        <v>5</v>
      </c>
      <c r="K380" s="234"/>
      <c r="N380" s="294">
        <v>14</v>
      </c>
      <c r="O380" s="71">
        <v>1901413022</v>
      </c>
      <c r="P380" s="82" t="s">
        <v>679</v>
      </c>
      <c r="Q380" s="109" t="s">
        <v>6</v>
      </c>
      <c r="R380" s="311"/>
      <c r="U380" s="535">
        <v>14</v>
      </c>
      <c r="V380" s="212">
        <v>1801413019</v>
      </c>
      <c r="W380" s="227" t="s">
        <v>457</v>
      </c>
      <c r="X380" s="537" t="s">
        <v>5</v>
      </c>
      <c r="AA380" s="218"/>
      <c r="AB380" s="221"/>
      <c r="AD380" s="533"/>
    </row>
    <row r="381" spans="1:30" ht="19.5" customHeight="1" x14ac:dyDescent="0.3">
      <c r="A381" s="482"/>
      <c r="B381" s="483"/>
      <c r="C381" s="484"/>
      <c r="D381" s="485"/>
      <c r="G381" s="294">
        <v>15</v>
      </c>
      <c r="H381" s="71">
        <v>2001413013</v>
      </c>
      <c r="I381" s="82" t="s">
        <v>912</v>
      </c>
      <c r="J381" s="73" t="s">
        <v>5</v>
      </c>
      <c r="K381" s="234"/>
      <c r="N381" s="294">
        <v>15</v>
      </c>
      <c r="O381" s="71">
        <v>1901413024</v>
      </c>
      <c r="P381" s="82" t="s">
        <v>680</v>
      </c>
      <c r="Q381" s="109" t="s">
        <v>5</v>
      </c>
      <c r="R381" s="311"/>
      <c r="U381" s="535">
        <v>15</v>
      </c>
      <c r="V381" s="380" t="s">
        <v>267</v>
      </c>
      <c r="W381" s="227" t="s">
        <v>769</v>
      </c>
      <c r="X381" s="534" t="s">
        <v>5</v>
      </c>
      <c r="AA381" s="218"/>
      <c r="AB381" s="221"/>
      <c r="AD381" s="533"/>
    </row>
    <row r="382" spans="1:30" ht="19.5" customHeight="1" x14ac:dyDescent="0.3">
      <c r="A382" s="482"/>
      <c r="B382" s="483"/>
      <c r="C382" s="484"/>
      <c r="D382" s="485"/>
      <c r="G382" s="294">
        <v>16</v>
      </c>
      <c r="H382" s="71">
        <v>2001413023</v>
      </c>
      <c r="I382" s="82" t="s">
        <v>913</v>
      </c>
      <c r="J382" s="73" t="s">
        <v>5</v>
      </c>
      <c r="K382" s="234"/>
      <c r="N382" s="294">
        <v>16</v>
      </c>
      <c r="O382" s="71">
        <v>1901413014</v>
      </c>
      <c r="P382" s="82" t="s">
        <v>681</v>
      </c>
      <c r="Q382" s="109" t="s">
        <v>5</v>
      </c>
      <c r="R382" s="311"/>
      <c r="U382" s="535">
        <v>16</v>
      </c>
      <c r="V382" s="403">
        <v>1801413005</v>
      </c>
      <c r="W382" s="404" t="s">
        <v>445</v>
      </c>
      <c r="X382" s="537" t="s">
        <v>5</v>
      </c>
      <c r="AA382" s="218"/>
      <c r="AB382" s="221"/>
      <c r="AD382" s="533"/>
    </row>
    <row r="383" spans="1:30" ht="19.5" customHeight="1" x14ac:dyDescent="0.3">
      <c r="A383" s="499"/>
      <c r="B383" s="483"/>
      <c r="C383" s="484"/>
      <c r="D383" s="485"/>
      <c r="G383" s="294">
        <v>17</v>
      </c>
      <c r="H383" s="71">
        <v>2001413018</v>
      </c>
      <c r="I383" s="82" t="s">
        <v>914</v>
      </c>
      <c r="J383" s="73" t="s">
        <v>6</v>
      </c>
      <c r="K383" s="234"/>
      <c r="N383" s="316">
        <v>17</v>
      </c>
      <c r="O383" s="71">
        <v>1901413002</v>
      </c>
      <c r="P383" s="82" t="s">
        <v>682</v>
      </c>
      <c r="Q383" s="109" t="s">
        <v>5</v>
      </c>
      <c r="R383" s="311"/>
      <c r="U383" s="541">
        <v>17</v>
      </c>
      <c r="V383" s="212">
        <v>1801413010</v>
      </c>
      <c r="W383" s="227" t="s">
        <v>449</v>
      </c>
      <c r="X383" s="537" t="s">
        <v>5</v>
      </c>
      <c r="AA383" s="218"/>
      <c r="AB383" s="221"/>
      <c r="AD383" s="533"/>
    </row>
    <row r="384" spans="1:30" ht="19.5" customHeight="1" x14ac:dyDescent="0.3">
      <c r="A384" s="482"/>
      <c r="B384" s="489"/>
      <c r="C384" s="490"/>
      <c r="D384" s="491"/>
      <c r="G384" s="294">
        <v>18</v>
      </c>
      <c r="H384" s="71">
        <v>2001413002</v>
      </c>
      <c r="I384" s="82" t="s">
        <v>915</v>
      </c>
      <c r="J384" s="73" t="s">
        <v>6</v>
      </c>
      <c r="K384" s="234"/>
      <c r="N384" s="294">
        <v>18</v>
      </c>
      <c r="O384" s="71">
        <v>1901413026</v>
      </c>
      <c r="P384" s="82" t="s">
        <v>683</v>
      </c>
      <c r="Q384" s="109" t="s">
        <v>5</v>
      </c>
      <c r="R384" s="311"/>
      <c r="U384" s="535">
        <v>18</v>
      </c>
      <c r="V384" s="212">
        <v>1801413020</v>
      </c>
      <c r="W384" s="227" t="s">
        <v>458</v>
      </c>
      <c r="X384" s="537" t="s">
        <v>6</v>
      </c>
      <c r="AA384" s="218"/>
      <c r="AB384" s="221"/>
      <c r="AD384" s="533"/>
    </row>
    <row r="385" spans="1:30" ht="19.5" customHeight="1" x14ac:dyDescent="0.3">
      <c r="A385" s="482"/>
      <c r="B385" s="483"/>
      <c r="C385" s="484"/>
      <c r="D385" s="485"/>
      <c r="G385" s="294">
        <v>19</v>
      </c>
      <c r="H385" s="78">
        <v>2001413004</v>
      </c>
      <c r="I385" s="79" t="s">
        <v>917</v>
      </c>
      <c r="J385" s="80" t="s">
        <v>6</v>
      </c>
      <c r="K385" s="234"/>
      <c r="N385" s="294">
        <v>19</v>
      </c>
      <c r="O385" s="71">
        <v>1901413016</v>
      </c>
      <c r="P385" s="82" t="s">
        <v>684</v>
      </c>
      <c r="Q385" s="109" t="s">
        <v>5</v>
      </c>
      <c r="R385" s="311"/>
      <c r="U385" s="535">
        <v>19</v>
      </c>
      <c r="V385" s="212">
        <v>1801413024</v>
      </c>
      <c r="W385" s="227" t="s">
        <v>461</v>
      </c>
      <c r="X385" s="537" t="s">
        <v>6</v>
      </c>
      <c r="AA385" s="218"/>
      <c r="AB385" s="221"/>
      <c r="AD385" s="533"/>
    </row>
    <row r="386" spans="1:30" ht="19.5" customHeight="1" x14ac:dyDescent="0.3">
      <c r="A386" s="482"/>
      <c r="B386" s="489"/>
      <c r="C386" s="490"/>
      <c r="D386" s="491"/>
      <c r="G386" s="294">
        <v>20</v>
      </c>
      <c r="H386" s="71">
        <v>2001413024</v>
      </c>
      <c r="I386" s="82" t="s">
        <v>918</v>
      </c>
      <c r="J386" s="83" t="s">
        <v>6</v>
      </c>
      <c r="K386" s="234"/>
      <c r="N386" s="294">
        <v>20</v>
      </c>
      <c r="O386" s="71">
        <v>1901413010</v>
      </c>
      <c r="P386" s="82" t="s">
        <v>685</v>
      </c>
      <c r="Q386" s="109" t="s">
        <v>6</v>
      </c>
      <c r="R386" s="311"/>
      <c r="U386" s="535">
        <v>20</v>
      </c>
      <c r="V386" s="212">
        <v>1801413014</v>
      </c>
      <c r="W386" s="227" t="s">
        <v>453</v>
      </c>
      <c r="X386" s="537" t="s">
        <v>6</v>
      </c>
      <c r="AA386" s="218"/>
      <c r="AB386" s="221"/>
      <c r="AD386" s="533"/>
    </row>
    <row r="387" spans="1:30" ht="19.5" customHeight="1" x14ac:dyDescent="0.3">
      <c r="A387" s="482"/>
      <c r="B387" s="483"/>
      <c r="C387" s="484"/>
      <c r="D387" s="485"/>
      <c r="E387" s="542"/>
      <c r="G387" s="294">
        <v>21</v>
      </c>
      <c r="H387" s="78">
        <v>2001413009</v>
      </c>
      <c r="I387" s="79" t="s">
        <v>919</v>
      </c>
      <c r="J387" s="80" t="s">
        <v>6</v>
      </c>
      <c r="K387" s="234"/>
      <c r="N387" s="294">
        <v>21</v>
      </c>
      <c r="O387" s="71">
        <v>1901413023</v>
      </c>
      <c r="P387" s="82" t="s">
        <v>686</v>
      </c>
      <c r="Q387" s="109" t="s">
        <v>5</v>
      </c>
      <c r="R387" s="311"/>
      <c r="U387" s="535">
        <v>21</v>
      </c>
      <c r="V387" s="212">
        <v>1801413023</v>
      </c>
      <c r="W387" s="227" t="s">
        <v>460</v>
      </c>
      <c r="X387" s="537" t="s">
        <v>5</v>
      </c>
      <c r="AA387" s="218"/>
      <c r="AB387" s="221"/>
      <c r="AD387" s="533"/>
    </row>
    <row r="388" spans="1:30" ht="19.5" customHeight="1" x14ac:dyDescent="0.3">
      <c r="A388" s="482"/>
      <c r="B388" s="483"/>
      <c r="C388" s="484"/>
      <c r="D388" s="485"/>
      <c r="G388" s="294">
        <v>22</v>
      </c>
      <c r="H388" s="78">
        <v>2001413003</v>
      </c>
      <c r="I388" s="79" t="s">
        <v>920</v>
      </c>
      <c r="J388" s="80" t="s">
        <v>6</v>
      </c>
      <c r="K388" s="311"/>
      <c r="N388" s="294">
        <v>22</v>
      </c>
      <c r="O388" s="71">
        <v>1901413001</v>
      </c>
      <c r="P388" s="82" t="s">
        <v>687</v>
      </c>
      <c r="Q388" s="109" t="s">
        <v>5</v>
      </c>
      <c r="R388" s="311"/>
      <c r="U388" s="535">
        <v>22</v>
      </c>
      <c r="V388" s="212">
        <v>1801413013</v>
      </c>
      <c r="W388" s="227" t="s">
        <v>452</v>
      </c>
      <c r="X388" s="537" t="s">
        <v>6</v>
      </c>
      <c r="AA388" s="218"/>
      <c r="AB388" s="221"/>
      <c r="AD388" s="533"/>
    </row>
    <row r="389" spans="1:30" ht="19.5" customHeight="1" x14ac:dyDescent="0.3">
      <c r="A389" s="482"/>
      <c r="B389" s="489"/>
      <c r="C389" s="490"/>
      <c r="D389" s="491"/>
      <c r="G389" s="294">
        <v>23</v>
      </c>
      <c r="H389" s="71"/>
      <c r="I389" s="82"/>
      <c r="J389" s="73"/>
      <c r="K389" s="234"/>
      <c r="N389" s="294">
        <v>23</v>
      </c>
      <c r="O389" s="71">
        <v>1901413004</v>
      </c>
      <c r="P389" s="82" t="s">
        <v>688</v>
      </c>
      <c r="Q389" s="108" t="s">
        <v>6</v>
      </c>
      <c r="R389" s="311"/>
      <c r="U389" s="535">
        <v>23</v>
      </c>
      <c r="V389" s="403">
        <v>1801413002</v>
      </c>
      <c r="W389" s="404" t="s">
        <v>442</v>
      </c>
      <c r="X389" s="537" t="s">
        <v>5</v>
      </c>
    </row>
    <row r="390" spans="1:30" ht="19.5" customHeight="1" x14ac:dyDescent="0.3">
      <c r="A390" s="482"/>
      <c r="B390" s="502"/>
      <c r="C390" s="503"/>
      <c r="D390" s="504"/>
      <c r="G390" s="294">
        <v>24</v>
      </c>
      <c r="H390" s="78"/>
      <c r="I390" s="79"/>
      <c r="J390" s="109"/>
      <c r="K390" s="311"/>
      <c r="L390" s="234"/>
      <c r="N390" s="294">
        <v>24</v>
      </c>
      <c r="O390" s="78"/>
      <c r="P390" s="79"/>
      <c r="Q390" s="109"/>
      <c r="R390" s="311"/>
      <c r="U390" s="535">
        <v>24</v>
      </c>
      <c r="V390" s="212">
        <v>1801413015</v>
      </c>
      <c r="W390" s="227" t="s">
        <v>454</v>
      </c>
      <c r="X390" s="537" t="s">
        <v>6</v>
      </c>
    </row>
    <row r="391" spans="1:30" ht="19.5" customHeight="1" thickBot="1" x14ac:dyDescent="0.35">
      <c r="A391" s="506"/>
      <c r="B391" s="507"/>
      <c r="C391" s="508"/>
      <c r="D391" s="509"/>
      <c r="G391" s="459">
        <v>25</v>
      </c>
      <c r="H391" s="957"/>
      <c r="I391" s="958"/>
      <c r="J391" s="959"/>
      <c r="L391" s="311"/>
      <c r="N391" s="459">
        <v>25</v>
      </c>
      <c r="O391" s="957"/>
      <c r="P391" s="958"/>
      <c r="Q391" s="959"/>
      <c r="R391" s="311"/>
      <c r="U391" s="535">
        <v>25</v>
      </c>
      <c r="V391" s="543">
        <v>1801413021</v>
      </c>
      <c r="W391" s="544" t="s">
        <v>459</v>
      </c>
      <c r="X391" s="545" t="s">
        <v>5</v>
      </c>
    </row>
    <row r="392" spans="1:30" ht="19.5" customHeight="1" x14ac:dyDescent="0.2">
      <c r="B392" s="243"/>
      <c r="C392" s="282"/>
      <c r="G392" s="252"/>
      <c r="H392" s="243"/>
      <c r="I392" s="283" t="s">
        <v>8</v>
      </c>
      <c r="J392" s="191">
        <f>COUNTIF(J367:J388,"L")</f>
        <v>13</v>
      </c>
      <c r="M392" s="236"/>
      <c r="N392" s="252"/>
      <c r="O392" s="464"/>
      <c r="P392" s="465"/>
      <c r="Q392" s="546"/>
      <c r="R392" s="546"/>
      <c r="S392" s="546"/>
      <c r="T392" s="236"/>
      <c r="U392" s="464"/>
      <c r="V392" s="464"/>
      <c r="W392" s="465"/>
      <c r="X392" s="546"/>
    </row>
    <row r="393" spans="1:30" ht="19.5" customHeight="1" thickBot="1" x14ac:dyDescent="0.25">
      <c r="B393" s="243"/>
      <c r="C393" s="282" t="s">
        <v>8</v>
      </c>
      <c r="D393" s="191">
        <f>COUNTIF(D367:D391,"L")</f>
        <v>0</v>
      </c>
      <c r="H393" s="243"/>
      <c r="I393" s="283" t="s">
        <v>13</v>
      </c>
      <c r="J393" s="191">
        <f>COUNTIF(J366:J388,"P")</f>
        <v>9</v>
      </c>
      <c r="K393" s="236"/>
      <c r="M393" s="236"/>
      <c r="O393" s="243"/>
      <c r="P393" s="283" t="s">
        <v>8</v>
      </c>
      <c r="Q393" s="191">
        <f>COUNTIF(Q367:Q391,"L")</f>
        <v>16</v>
      </c>
      <c r="T393" s="236"/>
      <c r="V393" s="243"/>
      <c r="W393" s="283" t="s">
        <v>8</v>
      </c>
      <c r="X393" s="191">
        <f>COUNTIF(X367:X391,"L")</f>
        <v>14</v>
      </c>
    </row>
    <row r="394" spans="1:30" ht="19.5" customHeight="1" thickBot="1" x14ac:dyDescent="0.25">
      <c r="B394" s="243"/>
      <c r="C394" s="282" t="s">
        <v>13</v>
      </c>
      <c r="D394" s="191">
        <f>COUNTIF(D367:E391,"P")</f>
        <v>0</v>
      </c>
      <c r="J394" s="286">
        <f>SUM(J392:J393)</f>
        <v>22</v>
      </c>
      <c r="L394" s="236"/>
      <c r="M394" s="236"/>
      <c r="O394" s="243"/>
      <c r="P394" s="283" t="s">
        <v>13</v>
      </c>
      <c r="Q394" s="191">
        <f>COUNTIF(Q367:Q391,"P")</f>
        <v>7</v>
      </c>
      <c r="T394" s="236"/>
      <c r="V394" s="243"/>
      <c r="W394" s="283" t="s">
        <v>13</v>
      </c>
      <c r="X394" s="191">
        <f>COUNTIF(X367:X391,"P")</f>
        <v>11</v>
      </c>
    </row>
    <row r="395" spans="1:30" ht="19.5" customHeight="1" x14ac:dyDescent="0.2">
      <c r="B395" s="243"/>
      <c r="C395" s="244"/>
      <c r="D395" s="286">
        <f>SUM(D393:D394)</f>
        <v>0</v>
      </c>
      <c r="H395" s="243"/>
      <c r="I395" s="547"/>
      <c r="K395" s="252"/>
      <c r="M395" s="236"/>
      <c r="Q395" s="286">
        <f>SUM(Q393:Q394)</f>
        <v>23</v>
      </c>
      <c r="R395" s="236"/>
      <c r="S395" s="236"/>
      <c r="T395" s="236"/>
      <c r="X395" s="286">
        <f>SUM(X393:X394)</f>
        <v>25</v>
      </c>
    </row>
    <row r="396" spans="1:30" ht="19.5" customHeight="1" x14ac:dyDescent="0.2">
      <c r="B396" s="243"/>
      <c r="C396" s="244"/>
      <c r="G396" s="191" t="s">
        <v>14</v>
      </c>
      <c r="I396" s="244" t="str">
        <f>'Pembimbing Akademik'!$F$5</f>
        <v>Putera Agung Maha Agung, S.T., M.T., Ph.D.</v>
      </c>
      <c r="J396" s="252"/>
      <c r="L396" s="252"/>
      <c r="M396" s="236"/>
      <c r="N396" s="191" t="s">
        <v>14</v>
      </c>
      <c r="O396" s="243"/>
      <c r="P396" s="547" t="str">
        <f>'Pembimbing Akademik'!$F$6</f>
        <v>Budi Damianto, S.T., M.Si.</v>
      </c>
      <c r="T396" s="236"/>
      <c r="U396" s="191" t="s">
        <v>14</v>
      </c>
      <c r="V396" s="243"/>
      <c r="W396" s="547" t="str">
        <f>'Pembimbing Akademik'!$F$7</f>
        <v>Achmad Nadjam, S.T., M.T.</v>
      </c>
    </row>
    <row r="397" spans="1:30" x14ac:dyDescent="0.2">
      <c r="B397" s="333"/>
      <c r="C397" s="281"/>
      <c r="I397" s="448"/>
      <c r="K397" s="548"/>
      <c r="W397" s="244"/>
      <c r="X397" s="252"/>
    </row>
    <row r="398" spans="1:30" x14ac:dyDescent="0.2">
      <c r="A398" s="287"/>
      <c r="B398" s="517"/>
      <c r="C398" s="549"/>
      <c r="D398" s="287"/>
      <c r="H398" s="517"/>
      <c r="I398" s="517"/>
      <c r="J398" s="548"/>
      <c r="K398" s="548"/>
      <c r="L398" s="548"/>
      <c r="P398" s="448"/>
      <c r="W398" s="448"/>
    </row>
    <row r="399" spans="1:30" ht="18.75" hidden="1" customHeight="1" x14ac:dyDescent="0.3">
      <c r="A399" s="518" t="s">
        <v>441</v>
      </c>
      <c r="B399" s="516"/>
      <c r="C399" s="519"/>
      <c r="D399" s="517"/>
      <c r="E399" s="517"/>
      <c r="F399" s="517"/>
      <c r="G399" s="550"/>
      <c r="H399" s="517"/>
      <c r="I399" s="517"/>
      <c r="J399" s="548"/>
      <c r="K399" s="548"/>
      <c r="L399" s="548"/>
      <c r="M399" s="548"/>
      <c r="N399" s="551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</row>
    <row r="400" spans="1:30" ht="18.75" hidden="1" customHeight="1" x14ac:dyDescent="0.25">
      <c r="A400" s="518" t="str">
        <f>$A$361</f>
        <v>SEMESTER GENAP : TAHUN AKADEMIK 2021 / 2022</v>
      </c>
      <c r="B400" s="517"/>
      <c r="C400" s="549"/>
      <c r="D400" s="517"/>
      <c r="E400" s="517"/>
      <c r="F400" s="517"/>
      <c r="G400" s="550"/>
      <c r="H400" s="517"/>
      <c r="I400" s="517"/>
      <c r="J400" s="548"/>
      <c r="K400" s="192"/>
      <c r="L400" s="548"/>
      <c r="M400" s="548"/>
      <c r="N400" s="551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</row>
    <row r="401" spans="1:24" ht="18.75" hidden="1" customHeight="1" x14ac:dyDescent="0.25">
      <c r="A401" s="518" t="s">
        <v>9</v>
      </c>
      <c r="B401" s="516"/>
      <c r="C401" s="519"/>
      <c r="D401" s="517"/>
      <c r="E401" s="517"/>
      <c r="F401" s="517"/>
      <c r="G401" s="550"/>
      <c r="H401" s="516"/>
      <c r="I401" s="516"/>
      <c r="J401" s="192"/>
      <c r="K401" s="552"/>
      <c r="L401" s="192"/>
      <c r="M401" s="548"/>
      <c r="N401" s="551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</row>
    <row r="402" spans="1:24" ht="15.75" hidden="1" x14ac:dyDescent="0.25">
      <c r="A402" s="516"/>
      <c r="B402" s="334"/>
      <c r="C402" s="552"/>
      <c r="D402" s="516"/>
      <c r="E402" s="516"/>
      <c r="F402" s="516"/>
      <c r="G402" s="516"/>
      <c r="H402" s="552"/>
      <c r="I402" s="552"/>
      <c r="J402" s="552"/>
      <c r="K402" s="251"/>
      <c r="L402" s="55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</row>
    <row r="403" spans="1:24" ht="16.5" hidden="1" thickBot="1" x14ac:dyDescent="0.3">
      <c r="A403" s="334" t="s">
        <v>56</v>
      </c>
      <c r="D403" s="334"/>
      <c r="E403" s="192"/>
      <c r="F403" s="192"/>
      <c r="G403" s="334" t="s">
        <v>55</v>
      </c>
      <c r="H403" s="251"/>
      <c r="I403" s="251"/>
      <c r="J403" s="251"/>
      <c r="K403" s="251"/>
      <c r="L403" s="251"/>
      <c r="M403" s="192"/>
      <c r="N403" s="334" t="s">
        <v>57</v>
      </c>
      <c r="O403" s="334"/>
      <c r="P403" s="334"/>
      <c r="Q403" s="334"/>
      <c r="R403" s="334"/>
      <c r="S403" s="334"/>
      <c r="T403" s="192"/>
      <c r="U403" s="334" t="s">
        <v>60</v>
      </c>
      <c r="V403" s="334"/>
      <c r="W403" s="334"/>
      <c r="X403" s="192"/>
    </row>
    <row r="404" spans="1:24" ht="19.5" hidden="1" thickBot="1" x14ac:dyDescent="0.3">
      <c r="A404" s="553" t="s">
        <v>10</v>
      </c>
      <c r="B404" s="554" t="s">
        <v>2</v>
      </c>
      <c r="C404" s="554" t="s">
        <v>3</v>
      </c>
      <c r="D404" s="555" t="s">
        <v>11</v>
      </c>
      <c r="E404" s="192"/>
      <c r="F404" s="192"/>
      <c r="G404" s="556" t="s">
        <v>10</v>
      </c>
      <c r="H404" s="553" t="s">
        <v>2</v>
      </c>
      <c r="I404" s="554" t="s">
        <v>3</v>
      </c>
      <c r="J404" s="555" t="s">
        <v>11</v>
      </c>
      <c r="K404" s="224"/>
      <c r="L404" s="251"/>
      <c r="M404" s="192"/>
      <c r="N404" s="553" t="s">
        <v>10</v>
      </c>
      <c r="O404" s="554" t="s">
        <v>2</v>
      </c>
      <c r="P404" s="554" t="s">
        <v>3</v>
      </c>
      <c r="Q404" s="555" t="s">
        <v>11</v>
      </c>
      <c r="R404" s="251"/>
      <c r="S404" s="251"/>
      <c r="T404" s="192"/>
      <c r="U404" s="553" t="s">
        <v>10</v>
      </c>
      <c r="V404" s="554" t="s">
        <v>2</v>
      </c>
      <c r="W404" s="554" t="s">
        <v>3</v>
      </c>
      <c r="X404" s="555" t="s">
        <v>11</v>
      </c>
    </row>
    <row r="405" spans="1:24" ht="18.75" hidden="1" x14ac:dyDescent="0.25">
      <c r="A405" s="557"/>
      <c r="B405" s="452"/>
      <c r="C405" s="452"/>
      <c r="D405" s="453"/>
      <c r="E405" s="192"/>
      <c r="F405" s="192"/>
      <c r="G405" s="557"/>
      <c r="H405" s="558"/>
      <c r="I405" s="559"/>
      <c r="J405" s="255"/>
      <c r="K405" s="234"/>
      <c r="L405" s="224"/>
      <c r="M405" s="192"/>
      <c r="N405" s="560"/>
      <c r="O405" s="452"/>
      <c r="P405" s="452"/>
      <c r="Q405" s="453"/>
      <c r="R405" s="251"/>
      <c r="S405" s="251"/>
      <c r="T405" s="192"/>
      <c r="U405" s="561"/>
      <c r="V405" s="452"/>
      <c r="W405" s="452"/>
      <c r="X405" s="453"/>
    </row>
    <row r="406" spans="1:24" ht="18.75" hidden="1" x14ac:dyDescent="0.3">
      <c r="A406" s="562">
        <v>1</v>
      </c>
      <c r="B406" s="440" t="s">
        <v>249</v>
      </c>
      <c r="C406" s="441" t="s">
        <v>762</v>
      </c>
      <c r="D406" s="534" t="s">
        <v>5</v>
      </c>
      <c r="E406" s="192"/>
      <c r="F406" s="192"/>
      <c r="G406" s="562">
        <v>1</v>
      </c>
      <c r="H406" s="563">
        <v>4116110004</v>
      </c>
      <c r="I406" s="564" t="s">
        <v>148</v>
      </c>
      <c r="J406" s="537" t="s">
        <v>5</v>
      </c>
      <c r="K406" s="234"/>
      <c r="L406" s="234"/>
      <c r="M406" s="192"/>
      <c r="N406" s="565">
        <v>1</v>
      </c>
      <c r="O406" s="566">
        <v>4115110010</v>
      </c>
      <c r="P406" s="567" t="s">
        <v>63</v>
      </c>
      <c r="Q406" s="537" t="s">
        <v>5</v>
      </c>
      <c r="R406" s="224"/>
      <c r="S406" s="224"/>
      <c r="T406" s="192"/>
      <c r="U406" s="568">
        <v>1</v>
      </c>
      <c r="V406" s="558">
        <v>4114110029</v>
      </c>
      <c r="W406" s="559" t="s">
        <v>17</v>
      </c>
      <c r="X406" s="255" t="s">
        <v>5</v>
      </c>
    </row>
    <row r="407" spans="1:24" ht="18.75" hidden="1" x14ac:dyDescent="0.3">
      <c r="A407" s="569">
        <v>2</v>
      </c>
      <c r="B407" s="442" t="s">
        <v>264</v>
      </c>
      <c r="C407" s="227" t="s">
        <v>282</v>
      </c>
      <c r="D407" s="537" t="s">
        <v>5</v>
      </c>
      <c r="E407" s="192"/>
      <c r="F407" s="192"/>
      <c r="G407" s="569">
        <v>2</v>
      </c>
      <c r="H407" s="563">
        <v>4116110005</v>
      </c>
      <c r="I407" s="564" t="s">
        <v>149</v>
      </c>
      <c r="J407" s="536" t="s">
        <v>5</v>
      </c>
      <c r="K407" s="311"/>
      <c r="L407" s="234"/>
      <c r="M407" s="192"/>
      <c r="N407" s="565">
        <v>2</v>
      </c>
      <c r="O407" s="570">
        <v>4115110026</v>
      </c>
      <c r="P407" s="571" t="s">
        <v>64</v>
      </c>
      <c r="Q407" s="537" t="s">
        <v>5</v>
      </c>
      <c r="R407" s="224"/>
      <c r="S407" s="224"/>
      <c r="T407" s="192"/>
      <c r="U407" s="572">
        <v>2</v>
      </c>
      <c r="V407" s="558">
        <v>4114110020</v>
      </c>
      <c r="W407" s="559" t="s">
        <v>18</v>
      </c>
      <c r="X407" s="255" t="s">
        <v>5</v>
      </c>
    </row>
    <row r="408" spans="1:24" ht="18.75" hidden="1" x14ac:dyDescent="0.3">
      <c r="A408" s="572">
        <v>3</v>
      </c>
      <c r="B408" s="500" t="s">
        <v>250</v>
      </c>
      <c r="C408" s="501" t="s">
        <v>269</v>
      </c>
      <c r="D408" s="536" t="s">
        <v>6</v>
      </c>
      <c r="E408" s="192"/>
      <c r="F408" s="192"/>
      <c r="G408" s="569">
        <v>3</v>
      </c>
      <c r="H408" s="563">
        <v>4116110015</v>
      </c>
      <c r="I408" s="564" t="s">
        <v>150</v>
      </c>
      <c r="J408" s="537" t="s">
        <v>5</v>
      </c>
      <c r="K408" s="234"/>
      <c r="L408" s="311"/>
      <c r="M408" s="192"/>
      <c r="N408" s="565">
        <v>3</v>
      </c>
      <c r="O408" s="573">
        <v>4115110001</v>
      </c>
      <c r="P408" s="574" t="s">
        <v>561</v>
      </c>
      <c r="Q408" s="534" t="s">
        <v>6</v>
      </c>
      <c r="R408" s="224"/>
      <c r="S408" s="224"/>
      <c r="T408" s="192"/>
      <c r="U408" s="572">
        <v>3</v>
      </c>
      <c r="V408" s="558">
        <v>4114110021</v>
      </c>
      <c r="W408" s="559" t="s">
        <v>19</v>
      </c>
      <c r="X408" s="232" t="s">
        <v>6</v>
      </c>
    </row>
    <row r="409" spans="1:24" ht="18.75" hidden="1" x14ac:dyDescent="0.3">
      <c r="A409" s="569">
        <v>4</v>
      </c>
      <c r="B409" s="500" t="s">
        <v>251</v>
      </c>
      <c r="C409" s="501" t="s">
        <v>270</v>
      </c>
      <c r="D409" s="537" t="s">
        <v>5</v>
      </c>
      <c r="E409" s="192"/>
      <c r="F409" s="192"/>
      <c r="G409" s="569">
        <v>4</v>
      </c>
      <c r="H409" s="575">
        <v>4116110001</v>
      </c>
      <c r="I409" s="576" t="s">
        <v>151</v>
      </c>
      <c r="J409" s="537" t="s">
        <v>5</v>
      </c>
      <c r="K409" s="234"/>
      <c r="L409" s="234"/>
      <c r="M409" s="192"/>
      <c r="N409" s="565">
        <v>4</v>
      </c>
      <c r="O409" s="577">
        <v>4115110011</v>
      </c>
      <c r="P409" s="578" t="s">
        <v>65</v>
      </c>
      <c r="Q409" s="537" t="s">
        <v>5</v>
      </c>
      <c r="R409" s="224"/>
      <c r="S409" s="224"/>
      <c r="T409" s="192"/>
      <c r="U409" s="572">
        <v>4</v>
      </c>
      <c r="V409" s="558">
        <v>4114110003</v>
      </c>
      <c r="W409" s="559" t="s">
        <v>20</v>
      </c>
      <c r="X409" s="232" t="s">
        <v>6</v>
      </c>
    </row>
    <row r="410" spans="1:24" ht="18.75" hidden="1" x14ac:dyDescent="0.3">
      <c r="A410" s="569">
        <v>5</v>
      </c>
      <c r="B410" s="500" t="s">
        <v>252</v>
      </c>
      <c r="C410" s="501" t="s">
        <v>271</v>
      </c>
      <c r="D410" s="537" t="s">
        <v>5</v>
      </c>
      <c r="E410" s="192"/>
      <c r="F410" s="192"/>
      <c r="G410" s="569">
        <v>5</v>
      </c>
      <c r="H410" s="563">
        <v>4116110016</v>
      </c>
      <c r="I410" s="564" t="s">
        <v>152</v>
      </c>
      <c r="J410" s="537" t="s">
        <v>5</v>
      </c>
      <c r="K410" s="234"/>
      <c r="L410" s="234"/>
      <c r="M410" s="192"/>
      <c r="N410" s="565">
        <v>5</v>
      </c>
      <c r="O410" s="579">
        <v>4115110002</v>
      </c>
      <c r="P410" s="567" t="s">
        <v>66</v>
      </c>
      <c r="Q410" s="537" t="s">
        <v>6</v>
      </c>
      <c r="R410" s="224"/>
      <c r="S410" s="224"/>
      <c r="T410" s="192"/>
      <c r="U410" s="572">
        <v>5</v>
      </c>
      <c r="V410" s="558">
        <v>4114110022</v>
      </c>
      <c r="W410" s="559" t="s">
        <v>21</v>
      </c>
      <c r="X410" s="580" t="s">
        <v>6</v>
      </c>
    </row>
    <row r="411" spans="1:24" ht="18.75" hidden="1" x14ac:dyDescent="0.3">
      <c r="A411" s="569">
        <v>6</v>
      </c>
      <c r="B411" s="442" t="s">
        <v>255</v>
      </c>
      <c r="C411" s="229" t="s">
        <v>273</v>
      </c>
      <c r="D411" s="537" t="s">
        <v>6</v>
      </c>
      <c r="E411" s="192"/>
      <c r="F411" s="192"/>
      <c r="G411" s="569">
        <v>6</v>
      </c>
      <c r="H411" s="563">
        <v>4116110006</v>
      </c>
      <c r="I411" s="564" t="s">
        <v>153</v>
      </c>
      <c r="J411" s="537" t="s">
        <v>6</v>
      </c>
      <c r="K411" s="234"/>
      <c r="L411" s="234"/>
      <c r="M411" s="192"/>
      <c r="N411" s="565">
        <v>6</v>
      </c>
      <c r="O411" s="577">
        <v>4115110003</v>
      </c>
      <c r="P411" s="578" t="s">
        <v>67</v>
      </c>
      <c r="Q411" s="537" t="s">
        <v>5</v>
      </c>
      <c r="R411" s="224"/>
      <c r="S411" s="224"/>
      <c r="T411" s="192"/>
      <c r="U411" s="572">
        <v>6</v>
      </c>
      <c r="V411" s="558">
        <v>4114110006</v>
      </c>
      <c r="W411" s="559" t="s">
        <v>22</v>
      </c>
      <c r="X411" s="255" t="s">
        <v>5</v>
      </c>
    </row>
    <row r="412" spans="1:24" ht="18.75" hidden="1" x14ac:dyDescent="0.3">
      <c r="A412" s="569">
        <v>7</v>
      </c>
      <c r="B412" s="442" t="s">
        <v>256</v>
      </c>
      <c r="C412" s="229" t="s">
        <v>274</v>
      </c>
      <c r="D412" s="537" t="s">
        <v>6</v>
      </c>
      <c r="E412" s="192"/>
      <c r="F412" s="192"/>
      <c r="G412" s="569">
        <v>7</v>
      </c>
      <c r="H412" s="563">
        <v>4116110018</v>
      </c>
      <c r="I412" s="564" t="s">
        <v>154</v>
      </c>
      <c r="J412" s="537" t="s">
        <v>5</v>
      </c>
      <c r="K412" s="234"/>
      <c r="L412" s="234"/>
      <c r="M412" s="192"/>
      <c r="N412" s="565">
        <v>7</v>
      </c>
      <c r="O412" s="566">
        <v>4115110012</v>
      </c>
      <c r="P412" s="567" t="s">
        <v>68</v>
      </c>
      <c r="Q412" s="537" t="s">
        <v>6</v>
      </c>
      <c r="R412" s="224"/>
      <c r="S412" s="224"/>
      <c r="T412" s="192"/>
      <c r="U412" s="572">
        <v>7</v>
      </c>
      <c r="V412" s="558">
        <v>4114110024</v>
      </c>
      <c r="W412" s="559" t="s">
        <v>23</v>
      </c>
      <c r="X412" s="232" t="s">
        <v>6</v>
      </c>
    </row>
    <row r="413" spans="1:24" ht="18.75" hidden="1" x14ac:dyDescent="0.3">
      <c r="A413" s="569">
        <v>8</v>
      </c>
      <c r="B413" s="442" t="s">
        <v>257</v>
      </c>
      <c r="C413" s="229" t="s">
        <v>275</v>
      </c>
      <c r="D413" s="537" t="s">
        <v>5</v>
      </c>
      <c r="E413" s="192"/>
      <c r="F413" s="192"/>
      <c r="G413" s="569">
        <v>8</v>
      </c>
      <c r="H413" s="563">
        <v>4116110007</v>
      </c>
      <c r="I413" s="564" t="s">
        <v>155</v>
      </c>
      <c r="J413" s="537" t="s">
        <v>6</v>
      </c>
      <c r="K413" s="234"/>
      <c r="L413" s="234"/>
      <c r="M413" s="192"/>
      <c r="N413" s="565">
        <v>8</v>
      </c>
      <c r="O413" s="566">
        <v>4115110004</v>
      </c>
      <c r="P413" s="567" t="s">
        <v>69</v>
      </c>
      <c r="Q413" s="537" t="s">
        <v>5</v>
      </c>
      <c r="R413" s="224"/>
      <c r="S413" s="224"/>
      <c r="T413" s="192"/>
      <c r="U413" s="572">
        <v>8</v>
      </c>
      <c r="V413" s="581">
        <v>4114110030</v>
      </c>
      <c r="W413" s="582" t="s">
        <v>24</v>
      </c>
      <c r="X413" s="232" t="s">
        <v>6</v>
      </c>
    </row>
    <row r="414" spans="1:24" ht="18.75" hidden="1" x14ac:dyDescent="0.3">
      <c r="A414" s="569">
        <v>9</v>
      </c>
      <c r="B414" s="442" t="s">
        <v>258</v>
      </c>
      <c r="C414" s="229" t="s">
        <v>276</v>
      </c>
      <c r="D414" s="537" t="s">
        <v>6</v>
      </c>
      <c r="E414" s="192"/>
      <c r="F414" s="192"/>
      <c r="G414" s="569">
        <v>9</v>
      </c>
      <c r="H414" s="563">
        <v>4116110022</v>
      </c>
      <c r="I414" s="564" t="s">
        <v>156</v>
      </c>
      <c r="J414" s="537" t="s">
        <v>5</v>
      </c>
      <c r="K414" s="234"/>
      <c r="L414" s="234"/>
      <c r="M414" s="192"/>
      <c r="N414" s="565">
        <v>9</v>
      </c>
      <c r="O414" s="566">
        <v>4115110013</v>
      </c>
      <c r="P414" s="567" t="s">
        <v>70</v>
      </c>
      <c r="Q414" s="537" t="s">
        <v>6</v>
      </c>
      <c r="R414" s="224"/>
      <c r="S414" s="224"/>
      <c r="T414" s="192"/>
      <c r="U414" s="572">
        <v>9</v>
      </c>
      <c r="V414" s="558">
        <v>4114110010</v>
      </c>
      <c r="W414" s="559" t="s">
        <v>25</v>
      </c>
      <c r="X414" s="232" t="s">
        <v>5</v>
      </c>
    </row>
    <row r="415" spans="1:24" ht="18.75" hidden="1" x14ac:dyDescent="0.3">
      <c r="A415" s="569">
        <v>10</v>
      </c>
      <c r="B415" s="442" t="s">
        <v>259</v>
      </c>
      <c r="C415" s="229" t="s">
        <v>277</v>
      </c>
      <c r="D415" s="537" t="s">
        <v>5</v>
      </c>
      <c r="E415" s="192"/>
      <c r="F415" s="192"/>
      <c r="G415" s="569">
        <v>10</v>
      </c>
      <c r="H415" s="563">
        <v>4116110008</v>
      </c>
      <c r="I415" s="564" t="s">
        <v>157</v>
      </c>
      <c r="J415" s="537" t="s">
        <v>5</v>
      </c>
      <c r="K415" s="234"/>
      <c r="L415" s="234"/>
      <c r="M415" s="192"/>
      <c r="N415" s="565">
        <v>10</v>
      </c>
      <c r="O415" s="566">
        <v>4115110014</v>
      </c>
      <c r="P415" s="567" t="s">
        <v>71</v>
      </c>
      <c r="Q415" s="537" t="s">
        <v>5</v>
      </c>
      <c r="R415" s="224"/>
      <c r="S415" s="224"/>
      <c r="T415" s="192"/>
      <c r="U415" s="572">
        <v>10</v>
      </c>
      <c r="V415" s="558">
        <v>4114110026</v>
      </c>
      <c r="W415" s="559" t="s">
        <v>26</v>
      </c>
      <c r="X415" s="255" t="s">
        <v>5</v>
      </c>
    </row>
    <row r="416" spans="1:24" ht="18.75" hidden="1" x14ac:dyDescent="0.3">
      <c r="A416" s="572">
        <v>11</v>
      </c>
      <c r="B416" s="442" t="s">
        <v>265</v>
      </c>
      <c r="C416" s="229" t="s">
        <v>283</v>
      </c>
      <c r="D416" s="537" t="s">
        <v>5</v>
      </c>
      <c r="E416" s="192"/>
      <c r="F416" s="192"/>
      <c r="G416" s="572">
        <v>11</v>
      </c>
      <c r="H416" s="563">
        <v>4116110019</v>
      </c>
      <c r="I416" s="564" t="s">
        <v>158</v>
      </c>
      <c r="J416" s="537" t="s">
        <v>5</v>
      </c>
      <c r="K416" s="234"/>
      <c r="L416" s="234"/>
      <c r="M416" s="192"/>
      <c r="N416" s="565">
        <v>11</v>
      </c>
      <c r="O416" s="566">
        <v>4115110017</v>
      </c>
      <c r="P416" s="567" t="s">
        <v>72</v>
      </c>
      <c r="Q416" s="537" t="s">
        <v>5</v>
      </c>
      <c r="R416" s="224"/>
      <c r="S416" s="224"/>
      <c r="T416" s="192"/>
      <c r="U416" s="572">
        <v>11</v>
      </c>
      <c r="V416" s="558">
        <v>4114110027</v>
      </c>
      <c r="W416" s="559" t="s">
        <v>27</v>
      </c>
      <c r="X416" s="232" t="s">
        <v>6</v>
      </c>
    </row>
    <row r="417" spans="1:24" ht="18.75" hidden="1" x14ac:dyDescent="0.3">
      <c r="A417" s="572">
        <v>12</v>
      </c>
      <c r="B417" s="442" t="s">
        <v>260</v>
      </c>
      <c r="C417" s="229" t="s">
        <v>278</v>
      </c>
      <c r="D417" s="537" t="s">
        <v>5</v>
      </c>
      <c r="E417" s="192"/>
      <c r="F417" s="192"/>
      <c r="G417" s="572">
        <v>12</v>
      </c>
      <c r="H417" s="575">
        <v>4116110002</v>
      </c>
      <c r="I417" s="576" t="s">
        <v>159</v>
      </c>
      <c r="J417" s="537" t="s">
        <v>5</v>
      </c>
      <c r="K417" s="234"/>
      <c r="L417" s="234"/>
      <c r="M417" s="192"/>
      <c r="N417" s="565">
        <v>12</v>
      </c>
      <c r="O417" s="579">
        <v>4115110018</v>
      </c>
      <c r="P417" s="583" t="s">
        <v>73</v>
      </c>
      <c r="Q417" s="537" t="s">
        <v>5</v>
      </c>
      <c r="R417" s="224"/>
      <c r="S417" s="224"/>
      <c r="T417" s="192"/>
      <c r="U417" s="572">
        <v>12</v>
      </c>
      <c r="V417" s="558">
        <v>4114110031</v>
      </c>
      <c r="W417" s="559" t="s">
        <v>28</v>
      </c>
      <c r="X417" s="232" t="s">
        <v>6</v>
      </c>
    </row>
    <row r="418" spans="1:24" ht="18.75" hidden="1" x14ac:dyDescent="0.3">
      <c r="A418" s="569">
        <v>13</v>
      </c>
      <c r="B418" s="442" t="s">
        <v>261</v>
      </c>
      <c r="C418" s="229" t="s">
        <v>279</v>
      </c>
      <c r="D418" s="534" t="s">
        <v>5</v>
      </c>
      <c r="E418" s="192"/>
      <c r="F418" s="192"/>
      <c r="G418" s="569">
        <v>13</v>
      </c>
      <c r="H418" s="584">
        <v>4116110009</v>
      </c>
      <c r="I418" s="585" t="s">
        <v>564</v>
      </c>
      <c r="J418" s="536" t="s">
        <v>5</v>
      </c>
      <c r="K418" s="234"/>
      <c r="L418" s="234"/>
      <c r="M418" s="192"/>
      <c r="N418" s="565">
        <v>13</v>
      </c>
      <c r="O418" s="566">
        <v>4115110020</v>
      </c>
      <c r="P418" s="567" t="s">
        <v>74</v>
      </c>
      <c r="Q418" s="537" t="s">
        <v>5</v>
      </c>
      <c r="R418" s="224"/>
      <c r="S418" s="224"/>
      <c r="T418" s="192"/>
      <c r="U418" s="572">
        <v>13</v>
      </c>
      <c r="V418" s="558">
        <v>4114110012</v>
      </c>
      <c r="W418" s="559" t="s">
        <v>29</v>
      </c>
      <c r="X418" s="586" t="s">
        <v>6</v>
      </c>
    </row>
    <row r="419" spans="1:24" ht="18.75" hidden="1" x14ac:dyDescent="0.3">
      <c r="A419" s="569">
        <v>14</v>
      </c>
      <c r="B419" s="442" t="s">
        <v>266</v>
      </c>
      <c r="C419" s="229" t="s">
        <v>284</v>
      </c>
      <c r="D419" s="537" t="s">
        <v>5</v>
      </c>
      <c r="E419" s="192"/>
      <c r="F419" s="192"/>
      <c r="G419" s="569">
        <v>14</v>
      </c>
      <c r="H419" s="539">
        <v>4116110010</v>
      </c>
      <c r="I419" s="540" t="s">
        <v>160</v>
      </c>
      <c r="J419" s="537" t="s">
        <v>5</v>
      </c>
      <c r="K419" s="234"/>
      <c r="L419" s="234"/>
      <c r="M419" s="192"/>
      <c r="N419" s="565">
        <v>14</v>
      </c>
      <c r="O419" s="566">
        <v>4115110028</v>
      </c>
      <c r="P419" s="567" t="s">
        <v>75</v>
      </c>
      <c r="Q419" s="537" t="s">
        <v>5</v>
      </c>
      <c r="R419" s="224"/>
      <c r="S419" s="224"/>
      <c r="T419" s="192"/>
      <c r="U419" s="572">
        <v>14</v>
      </c>
      <c r="V419" s="581">
        <v>4114110028</v>
      </c>
      <c r="W419" s="582" t="s">
        <v>30</v>
      </c>
      <c r="X419" s="232" t="s">
        <v>6</v>
      </c>
    </row>
    <row r="420" spans="1:24" ht="18.75" hidden="1" x14ac:dyDescent="0.3">
      <c r="A420" s="569">
        <v>15</v>
      </c>
      <c r="B420" s="442" t="s">
        <v>262</v>
      </c>
      <c r="C420" s="229" t="s">
        <v>280</v>
      </c>
      <c r="D420" s="537" t="s">
        <v>5</v>
      </c>
      <c r="E420" s="192"/>
      <c r="F420" s="192"/>
      <c r="G420" s="569">
        <v>15</v>
      </c>
      <c r="H420" s="539">
        <v>4116110023</v>
      </c>
      <c r="I420" s="540" t="s">
        <v>161</v>
      </c>
      <c r="J420" s="534" t="s">
        <v>5</v>
      </c>
      <c r="K420" s="217"/>
      <c r="L420" s="234"/>
      <c r="M420" s="192"/>
      <c r="N420" s="565">
        <v>15</v>
      </c>
      <c r="O420" s="566">
        <v>4115110023</v>
      </c>
      <c r="P420" s="567" t="s">
        <v>76</v>
      </c>
      <c r="Q420" s="537" t="s">
        <v>5</v>
      </c>
      <c r="R420" s="224"/>
      <c r="S420" s="224"/>
      <c r="T420" s="192"/>
      <c r="U420" s="572">
        <v>15</v>
      </c>
      <c r="V420" s="558">
        <v>4114110018</v>
      </c>
      <c r="W420" s="559" t="s">
        <v>31</v>
      </c>
      <c r="X420" s="232" t="s">
        <v>5</v>
      </c>
    </row>
    <row r="421" spans="1:24" ht="18.75" hidden="1" x14ac:dyDescent="0.3">
      <c r="A421" s="569">
        <v>16</v>
      </c>
      <c r="B421" s="442" t="s">
        <v>263</v>
      </c>
      <c r="C421" s="229" t="s">
        <v>281</v>
      </c>
      <c r="D421" s="534" t="s">
        <v>5</v>
      </c>
      <c r="E421" s="192"/>
      <c r="F421" s="192"/>
      <c r="G421" s="572">
        <v>16</v>
      </c>
      <c r="H421" s="539">
        <v>4116110012</v>
      </c>
      <c r="I421" s="540" t="s">
        <v>162</v>
      </c>
      <c r="J421" s="537" t="s">
        <v>6</v>
      </c>
      <c r="K421" s="217"/>
      <c r="L421" s="217"/>
      <c r="M421" s="192"/>
      <c r="N421" s="565">
        <v>16</v>
      </c>
      <c r="O421" s="587">
        <v>4115110006</v>
      </c>
      <c r="P421" s="588" t="s">
        <v>77</v>
      </c>
      <c r="Q421" s="232" t="s">
        <v>6</v>
      </c>
      <c r="R421" s="224"/>
      <c r="S421" s="224"/>
      <c r="T421" s="192"/>
      <c r="U421" s="572">
        <v>16</v>
      </c>
      <c r="V421" s="589"/>
      <c r="W421" s="590"/>
      <c r="X421" s="255"/>
    </row>
    <row r="422" spans="1:24" ht="18.75" hidden="1" x14ac:dyDescent="0.3">
      <c r="A422" s="569">
        <v>17</v>
      </c>
      <c r="B422" s="440" t="s">
        <v>253</v>
      </c>
      <c r="C422" s="591" t="s">
        <v>560</v>
      </c>
      <c r="D422" s="534" t="s">
        <v>5</v>
      </c>
      <c r="E422" s="192"/>
      <c r="F422" s="192"/>
      <c r="G422" s="569">
        <v>17</v>
      </c>
      <c r="H422" s="592">
        <v>4116110003</v>
      </c>
      <c r="I422" s="593" t="s">
        <v>565</v>
      </c>
      <c r="J422" s="536" t="s">
        <v>5</v>
      </c>
      <c r="K422" s="217"/>
      <c r="L422" s="217"/>
      <c r="M422" s="192"/>
      <c r="N422" s="565">
        <v>17</v>
      </c>
      <c r="O422" s="594">
        <v>4115110007</v>
      </c>
      <c r="P422" s="595" t="s">
        <v>209</v>
      </c>
      <c r="Q422" s="232" t="s">
        <v>6</v>
      </c>
      <c r="R422" s="224"/>
      <c r="S422" s="224"/>
      <c r="T422" s="192"/>
      <c r="U422" s="572">
        <v>17</v>
      </c>
      <c r="V422" s="596"/>
      <c r="W422" s="597"/>
      <c r="X422" s="255"/>
    </row>
    <row r="423" spans="1:24" ht="18.75" hidden="1" x14ac:dyDescent="0.3">
      <c r="A423" s="569">
        <v>18</v>
      </c>
      <c r="B423" s="500" t="s">
        <v>254</v>
      </c>
      <c r="C423" s="501" t="s">
        <v>272</v>
      </c>
      <c r="D423" s="537" t="s">
        <v>6</v>
      </c>
      <c r="E423" s="192"/>
      <c r="F423" s="192"/>
      <c r="G423" s="572">
        <v>18</v>
      </c>
      <c r="H423" s="539">
        <v>4116110020</v>
      </c>
      <c r="I423" s="540" t="s">
        <v>765</v>
      </c>
      <c r="J423" s="534" t="s">
        <v>5</v>
      </c>
      <c r="K423" s="217"/>
      <c r="L423" s="217"/>
      <c r="M423" s="192"/>
      <c r="N423" s="565">
        <v>18</v>
      </c>
      <c r="O423" s="594">
        <v>4115110008</v>
      </c>
      <c r="P423" s="595" t="s">
        <v>78</v>
      </c>
      <c r="Q423" s="232" t="s">
        <v>5</v>
      </c>
      <c r="R423" s="224"/>
      <c r="S423" s="224"/>
      <c r="T423" s="192"/>
      <c r="U423" s="572">
        <v>18</v>
      </c>
      <c r="V423" s="589"/>
      <c r="W423" s="590"/>
      <c r="X423" s="255"/>
    </row>
    <row r="424" spans="1:24" ht="18.75" hidden="1" x14ac:dyDescent="0.3">
      <c r="A424" s="569">
        <v>19</v>
      </c>
      <c r="B424" s="598" t="s">
        <v>268</v>
      </c>
      <c r="C424" s="599" t="s">
        <v>285</v>
      </c>
      <c r="D424" s="537" t="s">
        <v>5</v>
      </c>
      <c r="E424" s="192"/>
      <c r="F424" s="192"/>
      <c r="G424" s="379">
        <v>19</v>
      </c>
      <c r="H424" s="563">
        <v>4116110013</v>
      </c>
      <c r="I424" s="564" t="s">
        <v>760</v>
      </c>
      <c r="J424" s="537" t="s">
        <v>6</v>
      </c>
      <c r="K424" s="217"/>
      <c r="L424" s="217"/>
      <c r="M424" s="192"/>
      <c r="N424" s="565">
        <v>19</v>
      </c>
      <c r="O424" s="587">
        <v>4115110024</v>
      </c>
      <c r="P424" s="588" t="s">
        <v>79</v>
      </c>
      <c r="Q424" s="232" t="s">
        <v>5</v>
      </c>
      <c r="R424" s="429"/>
      <c r="S424" s="429"/>
      <c r="T424" s="192"/>
      <c r="U424" s="572">
        <v>19</v>
      </c>
      <c r="V424" s="600"/>
      <c r="W424" s="601"/>
      <c r="X424" s="602"/>
    </row>
    <row r="425" spans="1:24" ht="18.75" hidden="1" x14ac:dyDescent="0.2">
      <c r="A425" s="569">
        <v>20</v>
      </c>
      <c r="B425" s="539"/>
      <c r="C425" s="540"/>
      <c r="D425" s="534"/>
      <c r="E425" s="192"/>
      <c r="F425" s="192"/>
      <c r="G425" s="379">
        <v>20</v>
      </c>
      <c r="H425" s="563">
        <v>4116110014</v>
      </c>
      <c r="I425" s="564" t="s">
        <v>163</v>
      </c>
      <c r="J425" s="537" t="s">
        <v>5</v>
      </c>
      <c r="K425" s="224"/>
      <c r="L425" s="217"/>
      <c r="M425" s="192"/>
      <c r="N425" s="565">
        <v>20</v>
      </c>
      <c r="O425" s="587">
        <v>4115110025</v>
      </c>
      <c r="P425" s="588" t="s">
        <v>80</v>
      </c>
      <c r="Q425" s="232" t="s">
        <v>6</v>
      </c>
      <c r="R425" s="224"/>
      <c r="S425" s="224"/>
      <c r="T425" s="192"/>
      <c r="U425" s="572">
        <v>20</v>
      </c>
      <c r="V425" s="603"/>
      <c r="W425" s="604"/>
      <c r="X425" s="255"/>
    </row>
    <row r="426" spans="1:24" ht="18.75" hidden="1" x14ac:dyDescent="0.2">
      <c r="A426" s="379"/>
      <c r="B426" s="603"/>
      <c r="C426" s="604"/>
      <c r="D426" s="255"/>
      <c r="E426" s="192"/>
      <c r="F426" s="192"/>
      <c r="G426" s="605"/>
      <c r="H426" s="603"/>
      <c r="I426" s="604"/>
      <c r="J426" s="255"/>
      <c r="K426" s="224"/>
      <c r="L426" s="224"/>
      <c r="M426" s="192"/>
      <c r="N426" s="572"/>
      <c r="O426" s="603"/>
      <c r="P426" s="604"/>
      <c r="Q426" s="255"/>
      <c r="R426" s="224"/>
      <c r="S426" s="224"/>
      <c r="T426" s="192"/>
      <c r="U426" s="572">
        <v>21</v>
      </c>
      <c r="V426" s="603"/>
      <c r="W426" s="604"/>
      <c r="X426" s="255"/>
    </row>
    <row r="427" spans="1:24" ht="18.75" hidden="1" x14ac:dyDescent="0.2">
      <c r="A427" s="572"/>
      <c r="B427" s="603"/>
      <c r="C427" s="604"/>
      <c r="D427" s="255"/>
      <c r="E427" s="192"/>
      <c r="F427" s="192"/>
      <c r="G427" s="605"/>
      <c r="H427" s="606"/>
      <c r="I427" s="607"/>
      <c r="J427" s="255"/>
      <c r="K427" s="224"/>
      <c r="L427" s="224"/>
      <c r="M427" s="192"/>
      <c r="N427" s="572"/>
      <c r="O427" s="603"/>
      <c r="P427" s="604"/>
      <c r="Q427" s="255"/>
      <c r="R427" s="224"/>
      <c r="S427" s="224"/>
      <c r="T427" s="192"/>
      <c r="U427" s="572"/>
      <c r="V427" s="603"/>
      <c r="W427" s="604"/>
      <c r="X427" s="255"/>
    </row>
    <row r="428" spans="1:24" ht="18.75" hidden="1" x14ac:dyDescent="0.2">
      <c r="A428" s="608"/>
      <c r="B428" s="606"/>
      <c r="C428" s="607"/>
      <c r="D428" s="255"/>
      <c r="E428" s="192"/>
      <c r="F428" s="192"/>
      <c r="G428" s="605"/>
      <c r="H428" s="606"/>
      <c r="I428" s="607"/>
      <c r="J428" s="255"/>
      <c r="K428" s="609"/>
      <c r="L428" s="224"/>
      <c r="M428" s="192"/>
      <c r="N428" s="572"/>
      <c r="O428" s="606"/>
      <c r="P428" s="607"/>
      <c r="Q428" s="255"/>
      <c r="R428" s="224"/>
      <c r="S428" s="224"/>
      <c r="T428" s="192"/>
      <c r="U428" s="572"/>
      <c r="V428" s="606"/>
      <c r="W428" s="607"/>
      <c r="X428" s="255"/>
    </row>
    <row r="429" spans="1:24" ht="18.75" hidden="1" x14ac:dyDescent="0.2">
      <c r="A429" s="572"/>
      <c r="B429" s="606"/>
      <c r="C429" s="607"/>
      <c r="D429" s="255"/>
      <c r="E429" s="192"/>
      <c r="F429" s="192"/>
      <c r="G429" s="605"/>
      <c r="H429" s="610"/>
      <c r="I429" s="611"/>
      <c r="J429" s="612"/>
      <c r="K429" s="193"/>
      <c r="L429" s="609"/>
      <c r="M429" s="192"/>
      <c r="N429" s="572"/>
      <c r="O429" s="606"/>
      <c r="P429" s="607"/>
      <c r="Q429" s="255"/>
      <c r="R429" s="224"/>
      <c r="S429" s="224"/>
      <c r="T429" s="192"/>
      <c r="U429" s="572"/>
      <c r="V429" s="606"/>
      <c r="W429" s="607"/>
      <c r="X429" s="255"/>
    </row>
    <row r="430" spans="1:24" ht="15.75" hidden="1" thickBot="1" x14ac:dyDescent="0.25">
      <c r="A430" s="317"/>
      <c r="B430" s="613"/>
      <c r="C430" s="614"/>
      <c r="D430" s="615"/>
      <c r="E430" s="192"/>
      <c r="F430" s="192"/>
      <c r="G430" s="317"/>
      <c r="H430" s="616"/>
      <c r="I430" s="617"/>
      <c r="J430" s="616"/>
      <c r="K430" s="192"/>
      <c r="L430" s="193"/>
      <c r="M430" s="192"/>
      <c r="N430" s="317"/>
      <c r="O430" s="613"/>
      <c r="P430" s="614"/>
      <c r="Q430" s="615"/>
      <c r="R430" s="609"/>
      <c r="S430" s="609"/>
      <c r="T430" s="192"/>
      <c r="U430" s="317"/>
      <c r="V430" s="613"/>
      <c r="W430" s="614"/>
      <c r="X430" s="615"/>
    </row>
    <row r="431" spans="1:24" hidden="1" x14ac:dyDescent="0.2">
      <c r="A431" s="192"/>
      <c r="B431" s="192"/>
      <c r="C431" s="618"/>
      <c r="D431" s="192"/>
      <c r="E431" s="192"/>
      <c r="F431" s="192"/>
      <c r="G431" s="192"/>
      <c r="H431" s="368"/>
      <c r="K431" s="192"/>
      <c r="L431" s="192"/>
      <c r="M431" s="192"/>
      <c r="N431" s="192"/>
      <c r="O431" s="192"/>
      <c r="P431" s="619"/>
      <c r="Q431" s="192"/>
      <c r="R431" s="192"/>
      <c r="S431" s="192"/>
      <c r="T431" s="192"/>
      <c r="U431" s="192"/>
      <c r="V431" s="192"/>
      <c r="W431" s="192"/>
      <c r="X431" s="192"/>
    </row>
    <row r="432" spans="1:24" ht="19.5" hidden="1" customHeight="1" x14ac:dyDescent="0.2">
      <c r="A432" s="192"/>
      <c r="B432" s="368"/>
      <c r="C432" s="369" t="s">
        <v>8</v>
      </c>
      <c r="D432" s="192">
        <f>COUNTIF(D406:D430,"L")</f>
        <v>14</v>
      </c>
      <c r="E432" s="192"/>
      <c r="F432" s="192"/>
      <c r="G432" s="192"/>
      <c r="H432" s="368"/>
      <c r="I432" s="620" t="s">
        <v>8</v>
      </c>
      <c r="J432" s="192">
        <f>COUNTIF(J405:J429,"L")</f>
        <v>16</v>
      </c>
      <c r="K432" s="193"/>
      <c r="L432" s="192"/>
      <c r="M432" s="193"/>
      <c r="N432" s="192"/>
      <c r="O432" s="368"/>
      <c r="P432" s="620" t="s">
        <v>8</v>
      </c>
      <c r="Q432" s="192">
        <f>COUNTIF(Q406:Q430,"L")</f>
        <v>13</v>
      </c>
      <c r="R432" s="192"/>
      <c r="S432" s="192"/>
      <c r="T432" s="193"/>
      <c r="U432" s="192"/>
      <c r="V432" s="368"/>
      <c r="W432" s="620" t="s">
        <v>8</v>
      </c>
      <c r="X432" s="192">
        <f>COUNTIF(X406:X430,"L")</f>
        <v>6</v>
      </c>
    </row>
    <row r="433" spans="1:30" ht="19.5" hidden="1" customHeight="1" thickBot="1" x14ac:dyDescent="0.25">
      <c r="A433" s="192"/>
      <c r="B433" s="368"/>
      <c r="C433" s="369" t="s">
        <v>13</v>
      </c>
      <c r="D433" s="192">
        <f>COUNTIF(D406:D430,"P")</f>
        <v>5</v>
      </c>
      <c r="E433" s="192"/>
      <c r="F433" s="192"/>
      <c r="G433" s="192"/>
      <c r="H433" s="368"/>
      <c r="I433" s="620" t="s">
        <v>13</v>
      </c>
      <c r="J433" s="192">
        <f>COUNTIF(J405:J429,"P")</f>
        <v>4</v>
      </c>
      <c r="K433" s="192"/>
      <c r="L433" s="193"/>
      <c r="M433" s="193"/>
      <c r="N433" s="192"/>
      <c r="O433" s="368"/>
      <c r="P433" s="620" t="s">
        <v>13</v>
      </c>
      <c r="Q433" s="192">
        <f>COUNTIF(Q406:Q430,"P")</f>
        <v>7</v>
      </c>
      <c r="R433" s="192"/>
      <c r="S433" s="192"/>
      <c r="T433" s="193"/>
      <c r="U433" s="192"/>
      <c r="V433" s="368"/>
      <c r="W433" s="620" t="s">
        <v>13</v>
      </c>
      <c r="X433" s="192">
        <f>COUNTIF(X406:X430,"P")</f>
        <v>9</v>
      </c>
    </row>
    <row r="434" spans="1:30" ht="19.5" hidden="1" customHeight="1" x14ac:dyDescent="0.2">
      <c r="A434" s="192"/>
      <c r="B434" s="192"/>
      <c r="C434" s="193"/>
      <c r="D434" s="621">
        <f>SUM(D432:D433)</f>
        <v>19</v>
      </c>
      <c r="E434" s="192"/>
      <c r="F434" s="192"/>
      <c r="G434" s="192"/>
      <c r="H434" s="192"/>
      <c r="I434" s="622"/>
      <c r="J434" s="621">
        <f>SUM(J432:J433)</f>
        <v>20</v>
      </c>
      <c r="K434" s="192"/>
      <c r="L434" s="192"/>
      <c r="M434" s="193"/>
      <c r="N434" s="192"/>
      <c r="O434" s="368"/>
      <c r="P434" s="622"/>
      <c r="Q434" s="621">
        <f>SUM(Q432:Q433)</f>
        <v>20</v>
      </c>
      <c r="R434" s="193"/>
      <c r="S434" s="193"/>
      <c r="T434" s="193"/>
      <c r="U434" s="192"/>
      <c r="V434" s="368"/>
      <c r="W434" s="622"/>
      <c r="X434" s="621">
        <f>SUM(X432:X433)</f>
        <v>15</v>
      </c>
    </row>
    <row r="435" spans="1:30" ht="19.5" hidden="1" customHeight="1" x14ac:dyDescent="0.2">
      <c r="A435" s="192"/>
      <c r="B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3"/>
      <c r="N435" s="192"/>
      <c r="O435" s="192"/>
      <c r="P435" s="192"/>
      <c r="Q435" s="192"/>
      <c r="R435" s="192"/>
      <c r="S435" s="192"/>
      <c r="T435" s="193"/>
      <c r="U435" s="192" t="s">
        <v>14</v>
      </c>
      <c r="V435" s="192"/>
      <c r="W435" s="192"/>
      <c r="X435" s="192"/>
    </row>
    <row r="436" spans="1:30" ht="19.5" hidden="1" customHeight="1" x14ac:dyDescent="0.2">
      <c r="A436" s="192"/>
      <c r="B436" s="192"/>
      <c r="C436" s="191"/>
      <c r="D436" s="192"/>
      <c r="E436" s="192"/>
      <c r="F436" s="192"/>
      <c r="G436" s="192"/>
      <c r="H436" s="192"/>
      <c r="I436" s="619"/>
      <c r="J436" s="192"/>
      <c r="L436" s="192"/>
      <c r="M436" s="193"/>
      <c r="N436" s="192"/>
      <c r="O436" s="192"/>
      <c r="P436" s="192"/>
      <c r="Q436" s="192"/>
      <c r="R436" s="192"/>
      <c r="S436" s="192"/>
      <c r="T436" s="193"/>
      <c r="U436" s="192"/>
      <c r="V436" s="192"/>
      <c r="W436" s="192"/>
      <c r="X436" s="192"/>
    </row>
    <row r="437" spans="1:30" hidden="1" x14ac:dyDescent="0.2">
      <c r="A437" s="192"/>
      <c r="B437" s="516"/>
      <c r="C437" s="623"/>
      <c r="D437" s="192"/>
      <c r="E437" s="192"/>
      <c r="F437" s="192"/>
      <c r="G437" s="192"/>
      <c r="H437" s="516"/>
      <c r="I437" s="624"/>
      <c r="M437" s="192"/>
      <c r="N437" s="192"/>
      <c r="O437" s="192"/>
      <c r="P437" s="619"/>
      <c r="Q437" s="192"/>
      <c r="R437" s="192"/>
      <c r="S437" s="192"/>
      <c r="T437" s="192"/>
      <c r="U437" s="192"/>
      <c r="V437" s="192"/>
      <c r="W437" s="192"/>
      <c r="X437" s="192"/>
    </row>
    <row r="438" spans="1:30" ht="21" customHeight="1" x14ac:dyDescent="0.25">
      <c r="A438" s="518" t="s">
        <v>247</v>
      </c>
      <c r="B438" s="516"/>
      <c r="C438" s="623"/>
      <c r="D438" s="516"/>
      <c r="E438" s="516"/>
      <c r="F438" s="516"/>
      <c r="G438" s="516"/>
      <c r="H438" s="516"/>
      <c r="I438" s="624"/>
      <c r="P438" s="448"/>
      <c r="W438" s="448"/>
    </row>
    <row r="439" spans="1:30" ht="21" customHeight="1" x14ac:dyDescent="0.25">
      <c r="A439" s="518" t="str">
        <f>$A$361</f>
        <v>SEMESTER GENAP : TAHUN AKADEMIK 2021 / 2022</v>
      </c>
      <c r="B439" s="516"/>
      <c r="C439" s="519"/>
      <c r="D439" s="516"/>
      <c r="E439" s="516"/>
      <c r="F439" s="516"/>
      <c r="G439" s="516"/>
      <c r="H439" s="516"/>
      <c r="I439" s="516"/>
      <c r="P439" s="448"/>
      <c r="W439" s="448"/>
    </row>
    <row r="440" spans="1:30" ht="18" x14ac:dyDescent="0.25">
      <c r="A440" s="518" t="s">
        <v>9</v>
      </c>
      <c r="D440" s="516"/>
      <c r="E440" s="516"/>
      <c r="F440" s="516"/>
      <c r="G440" s="520"/>
      <c r="N440" s="194"/>
      <c r="U440" s="194"/>
      <c r="V440" s="194"/>
      <c r="X440" s="521"/>
      <c r="Y440" s="521"/>
    </row>
    <row r="441" spans="1:30" ht="15.75" x14ac:dyDescent="0.25">
      <c r="G441" s="194"/>
      <c r="K441" s="208"/>
      <c r="N441" s="194"/>
      <c r="U441" s="194"/>
      <c r="X441" s="521"/>
      <c r="Y441" s="521"/>
    </row>
    <row r="442" spans="1:30" ht="18.75" thickBot="1" x14ac:dyDescent="0.3">
      <c r="A442" s="194" t="str">
        <f>CONCATENATE("KELAS/ SEMESTER : I PJJ 1/ ",'Pembimbing Akademik'!D33)</f>
        <v>KELAS/ SEMESTER : I PJJ 1/ 2</v>
      </c>
      <c r="B442" s="194"/>
      <c r="C442" s="195"/>
      <c r="D442" s="194"/>
      <c r="E442" s="194"/>
      <c r="F442" s="194"/>
      <c r="G442" s="194" t="str">
        <f>CONCATENATE("KELAS/ SEMESTER : I PJJ 2/ ",'Pembimbing Akademik'!D33)</f>
        <v>KELAS/ SEMESTER : I PJJ 2/ 2</v>
      </c>
      <c r="H442" s="194"/>
      <c r="I442" s="194"/>
      <c r="J442" s="194"/>
      <c r="K442" s="194"/>
      <c r="L442" s="194"/>
      <c r="M442" s="194"/>
      <c r="N442" s="194" t="str">
        <f>CONCATENATE("KELAS/ SEMESTER : I PJJ 3 - JGU/ ",'Pembimbing Akademik'!D33)</f>
        <v>KELAS/ SEMESTER : I PJJ 3 - JGU/ 2</v>
      </c>
      <c r="O442" s="194"/>
      <c r="P442" s="195"/>
      <c r="Q442" s="196"/>
      <c r="R442" s="195"/>
      <c r="S442" s="195"/>
    </row>
    <row r="443" spans="1:30" ht="16.5" thickBot="1" x14ac:dyDescent="0.3">
      <c r="A443" s="197" t="s">
        <v>10</v>
      </c>
      <c r="B443" s="198" t="s">
        <v>2</v>
      </c>
      <c r="C443" s="198" t="s">
        <v>3</v>
      </c>
      <c r="D443" s="199" t="s">
        <v>11</v>
      </c>
      <c r="E443" s="194"/>
      <c r="F443" s="194"/>
      <c r="G443" s="197" t="s">
        <v>10</v>
      </c>
      <c r="H443" s="198" t="s">
        <v>2</v>
      </c>
      <c r="I443" s="198" t="s">
        <v>3</v>
      </c>
      <c r="J443" s="199" t="s">
        <v>11</v>
      </c>
      <c r="K443" s="201"/>
      <c r="L443" s="201"/>
      <c r="M443" s="194"/>
      <c r="N443" s="197" t="s">
        <v>10</v>
      </c>
      <c r="O443" s="198" t="s">
        <v>2</v>
      </c>
      <c r="P443" s="198" t="s">
        <v>3</v>
      </c>
      <c r="Q443" s="199" t="s">
        <v>11</v>
      </c>
      <c r="R443" s="201"/>
      <c r="S443" s="201"/>
    </row>
    <row r="444" spans="1:30" ht="20.25" x14ac:dyDescent="0.3">
      <c r="A444" s="247"/>
      <c r="B444" s="248"/>
      <c r="C444" s="248"/>
      <c r="D444" s="249"/>
      <c r="E444" s="194"/>
      <c r="F444" s="194"/>
      <c r="G444" s="247"/>
      <c r="H444" s="248"/>
      <c r="I444" s="248"/>
      <c r="J444" s="249"/>
      <c r="K444" s="208"/>
      <c r="L444" s="208"/>
      <c r="M444" s="194"/>
      <c r="N444" s="203"/>
      <c r="O444" s="204"/>
      <c r="P444" s="204"/>
      <c r="Q444" s="205"/>
      <c r="R444" s="208"/>
      <c r="S444" s="208"/>
      <c r="U444" s="209"/>
      <c r="V444" s="210"/>
      <c r="W444" s="209"/>
    </row>
    <row r="445" spans="1:30" ht="18.75" x14ac:dyDescent="0.3">
      <c r="A445" s="316">
        <v>1</v>
      </c>
      <c r="B445" s="75">
        <v>2101411022</v>
      </c>
      <c r="C445" s="76" t="s">
        <v>1198</v>
      </c>
      <c r="D445" s="77" t="s">
        <v>5</v>
      </c>
      <c r="E445" s="419"/>
      <c r="F445" s="419"/>
      <c r="G445" s="297">
        <v>1</v>
      </c>
      <c r="H445" s="71">
        <v>2101411027</v>
      </c>
      <c r="I445" s="82" t="s">
        <v>1211</v>
      </c>
      <c r="J445" s="77" t="s">
        <v>6</v>
      </c>
      <c r="K445" s="215"/>
      <c r="L445" s="215"/>
      <c r="N445" s="214">
        <v>1</v>
      </c>
      <c r="O445" s="75">
        <v>2101415004</v>
      </c>
      <c r="P445" s="113" t="s">
        <v>1232</v>
      </c>
      <c r="Q445" s="77" t="s">
        <v>5</v>
      </c>
      <c r="R445" s="217"/>
      <c r="S445" s="217"/>
      <c r="U445" s="289"/>
      <c r="V445" s="420"/>
      <c r="W445" s="421"/>
      <c r="AA445" s="223"/>
      <c r="AB445" s="222"/>
      <c r="AC445" s="288"/>
    </row>
    <row r="446" spans="1:30" ht="18.75" x14ac:dyDescent="0.3">
      <c r="A446" s="316">
        <v>2</v>
      </c>
      <c r="B446" s="95">
        <v>2101411031</v>
      </c>
      <c r="C446" s="96" t="s">
        <v>1199</v>
      </c>
      <c r="D446" s="97" t="s">
        <v>5</v>
      </c>
      <c r="E446" s="419"/>
      <c r="F446" s="419"/>
      <c r="G446" s="297">
        <v>2</v>
      </c>
      <c r="H446" s="71">
        <v>2101411037</v>
      </c>
      <c r="I446" s="82" t="s">
        <v>1224</v>
      </c>
      <c r="J446" s="77" t="s">
        <v>5</v>
      </c>
      <c r="K446" s="215"/>
      <c r="L446" s="215"/>
      <c r="N446" s="214">
        <v>2</v>
      </c>
      <c r="O446" s="75">
        <v>2101415011</v>
      </c>
      <c r="P446" s="113" t="s">
        <v>1239</v>
      </c>
      <c r="Q446" s="77" t="s">
        <v>5</v>
      </c>
      <c r="R446" s="217"/>
      <c r="S446" s="217"/>
      <c r="U446" s="289"/>
      <c r="V446" s="420"/>
      <c r="W446" s="421"/>
      <c r="AB446" s="221"/>
      <c r="AC446" s="288"/>
      <c r="AD446" s="287"/>
    </row>
    <row r="447" spans="1:30" ht="18.75" x14ac:dyDescent="0.3">
      <c r="A447" s="316">
        <v>3</v>
      </c>
      <c r="B447" s="95">
        <v>2101411015</v>
      </c>
      <c r="C447" s="96" t="s">
        <v>1196</v>
      </c>
      <c r="D447" s="97" t="s">
        <v>5</v>
      </c>
      <c r="E447" s="419"/>
      <c r="F447" s="419"/>
      <c r="G447" s="297">
        <v>3</v>
      </c>
      <c r="H447" s="71">
        <v>2101411013</v>
      </c>
      <c r="I447" s="82" t="s">
        <v>1208</v>
      </c>
      <c r="J447" s="77" t="s">
        <v>6</v>
      </c>
      <c r="K447" s="215"/>
      <c r="L447" s="215"/>
      <c r="N447" s="214">
        <v>3</v>
      </c>
      <c r="O447" s="75">
        <v>2101415013</v>
      </c>
      <c r="P447" s="113" t="s">
        <v>1241</v>
      </c>
      <c r="Q447" s="77" t="s">
        <v>6</v>
      </c>
      <c r="R447" s="217"/>
      <c r="S447" s="217"/>
      <c r="U447" s="289"/>
      <c r="V447" s="420"/>
      <c r="W447" s="421"/>
      <c r="AB447" s="221"/>
      <c r="AC447" s="288"/>
      <c r="AD447" s="287"/>
    </row>
    <row r="448" spans="1:30" ht="18.75" x14ac:dyDescent="0.3">
      <c r="A448" s="316">
        <v>4</v>
      </c>
      <c r="B448" s="92">
        <v>2101411009</v>
      </c>
      <c r="C448" s="93" t="s">
        <v>1182</v>
      </c>
      <c r="D448" s="94" t="s">
        <v>6</v>
      </c>
      <c r="E448" s="419"/>
      <c r="F448" s="419"/>
      <c r="G448" s="297">
        <v>4</v>
      </c>
      <c r="H448" s="78">
        <v>2101411047</v>
      </c>
      <c r="I448" s="79" t="s">
        <v>1228</v>
      </c>
      <c r="J448" s="112" t="s">
        <v>5</v>
      </c>
      <c r="K448" s="215"/>
      <c r="L448" s="215"/>
      <c r="N448" s="214">
        <v>4</v>
      </c>
      <c r="O448" s="75">
        <v>2101415003</v>
      </c>
      <c r="P448" s="113" t="s">
        <v>1231</v>
      </c>
      <c r="Q448" s="77" t="s">
        <v>5</v>
      </c>
      <c r="R448" s="217"/>
      <c r="S448" s="217"/>
      <c r="U448" s="289"/>
      <c r="V448" s="422"/>
      <c r="W448" s="421"/>
      <c r="AA448" s="220"/>
      <c r="AB448" s="219"/>
      <c r="AC448" s="288"/>
    </row>
    <row r="449" spans="1:30" ht="18.75" x14ac:dyDescent="0.3">
      <c r="A449" s="316">
        <v>5</v>
      </c>
      <c r="B449" s="95">
        <v>2101411018</v>
      </c>
      <c r="C449" s="96" t="s">
        <v>1183</v>
      </c>
      <c r="D449" s="97" t="s">
        <v>6</v>
      </c>
      <c r="E449" s="419"/>
      <c r="F449" s="419"/>
      <c r="G449" s="297">
        <v>5</v>
      </c>
      <c r="H449" s="78">
        <v>2101411040</v>
      </c>
      <c r="I449" s="79" t="s">
        <v>1225</v>
      </c>
      <c r="J449" s="91" t="s">
        <v>5</v>
      </c>
      <c r="K449" s="215"/>
      <c r="L449" s="215"/>
      <c r="N449" s="214">
        <v>5</v>
      </c>
      <c r="O449" s="75">
        <v>2101415009</v>
      </c>
      <c r="P449" s="113" t="s">
        <v>1237</v>
      </c>
      <c r="Q449" s="77" t="s">
        <v>6</v>
      </c>
      <c r="R449" s="217"/>
      <c r="S449" s="217"/>
      <c r="U449" s="209"/>
      <c r="V449" s="210"/>
      <c r="W449" s="209"/>
      <c r="AA449" s="220"/>
      <c r="AB449" s="219"/>
      <c r="AC449" s="288"/>
    </row>
    <row r="450" spans="1:30" ht="18.75" x14ac:dyDescent="0.3">
      <c r="A450" s="316">
        <v>6</v>
      </c>
      <c r="B450" s="95">
        <v>2101411036</v>
      </c>
      <c r="C450" s="96" t="s">
        <v>1187</v>
      </c>
      <c r="D450" s="97" t="s">
        <v>6</v>
      </c>
      <c r="E450" s="419"/>
      <c r="F450" s="419"/>
      <c r="G450" s="297">
        <v>6</v>
      </c>
      <c r="H450" s="71">
        <v>2101411010</v>
      </c>
      <c r="I450" s="82" t="s">
        <v>1207</v>
      </c>
      <c r="J450" s="77" t="s">
        <v>6</v>
      </c>
      <c r="K450" s="215"/>
      <c r="L450" s="215"/>
      <c r="N450" s="214">
        <v>6</v>
      </c>
      <c r="O450" s="75">
        <v>2101415001</v>
      </c>
      <c r="P450" s="113" t="s">
        <v>1229</v>
      </c>
      <c r="Q450" s="77" t="s">
        <v>5</v>
      </c>
      <c r="R450" s="217"/>
      <c r="S450" s="217"/>
      <c r="U450" s="289"/>
      <c r="V450" s="422"/>
      <c r="W450" s="421"/>
      <c r="AB450" s="221"/>
      <c r="AC450" s="288"/>
      <c r="AD450" s="287"/>
    </row>
    <row r="451" spans="1:30" ht="18.75" x14ac:dyDescent="0.3">
      <c r="A451" s="316">
        <v>7</v>
      </c>
      <c r="B451" s="98">
        <v>2101411043</v>
      </c>
      <c r="C451" s="99" t="s">
        <v>1203</v>
      </c>
      <c r="D451" s="100" t="s">
        <v>5</v>
      </c>
      <c r="E451" s="419"/>
      <c r="F451" s="419"/>
      <c r="G451" s="297">
        <v>7</v>
      </c>
      <c r="H451" s="71">
        <v>2101411003</v>
      </c>
      <c r="I451" s="82" t="s">
        <v>1214</v>
      </c>
      <c r="J451" s="77" t="s">
        <v>5</v>
      </c>
      <c r="K451" s="215"/>
      <c r="L451" s="215"/>
      <c r="N451" s="214">
        <v>7</v>
      </c>
      <c r="O451" s="75">
        <v>2101415012</v>
      </c>
      <c r="P451" s="113" t="s">
        <v>1240</v>
      </c>
      <c r="Q451" s="77" t="s">
        <v>5</v>
      </c>
      <c r="R451" s="217"/>
      <c r="S451" s="217"/>
      <c r="U451" s="289"/>
      <c r="V451" s="420"/>
      <c r="W451" s="421"/>
      <c r="AB451" s="221"/>
      <c r="AC451" s="288"/>
      <c r="AD451" s="287"/>
    </row>
    <row r="452" spans="1:30" ht="18.75" x14ac:dyDescent="0.3">
      <c r="A452" s="316">
        <v>8</v>
      </c>
      <c r="B452" s="95">
        <v>2101411011</v>
      </c>
      <c r="C452" s="96" t="s">
        <v>1194</v>
      </c>
      <c r="D452" s="97" t="s">
        <v>5</v>
      </c>
      <c r="E452" s="419"/>
      <c r="F452" s="419"/>
      <c r="G452" s="297">
        <v>8</v>
      </c>
      <c r="H452" s="71">
        <v>2101411020</v>
      </c>
      <c r="I452" s="82" t="s">
        <v>1210</v>
      </c>
      <c r="J452" s="77" t="s">
        <v>6</v>
      </c>
      <c r="K452" s="215"/>
      <c r="L452" s="215"/>
      <c r="N452" s="214">
        <v>8</v>
      </c>
      <c r="O452" s="75">
        <v>2101415014</v>
      </c>
      <c r="P452" s="113" t="s">
        <v>1324</v>
      </c>
      <c r="Q452" s="77" t="s">
        <v>6</v>
      </c>
      <c r="R452" s="217"/>
      <c r="S452" s="217"/>
      <c r="U452" s="209"/>
      <c r="V452" s="210"/>
      <c r="W452" s="209"/>
      <c r="AB452" s="221"/>
      <c r="AC452" s="288"/>
      <c r="AD452" s="287"/>
    </row>
    <row r="453" spans="1:30" ht="18.75" x14ac:dyDescent="0.3">
      <c r="A453" s="316">
        <v>9</v>
      </c>
      <c r="B453" s="78">
        <v>2101411048</v>
      </c>
      <c r="C453" s="79" t="s">
        <v>1204</v>
      </c>
      <c r="D453" s="101" t="s">
        <v>5</v>
      </c>
      <c r="E453" s="419"/>
      <c r="F453" s="419"/>
      <c r="G453" s="297">
        <v>9</v>
      </c>
      <c r="H453" s="71">
        <v>2101411007</v>
      </c>
      <c r="I453" s="82" t="s">
        <v>1206</v>
      </c>
      <c r="J453" s="77" t="s">
        <v>6</v>
      </c>
      <c r="K453" s="215"/>
      <c r="L453" s="215"/>
      <c r="N453" s="214">
        <v>9</v>
      </c>
      <c r="O453" s="75">
        <v>2101415008</v>
      </c>
      <c r="P453" s="113" t="s">
        <v>1236</v>
      </c>
      <c r="Q453" s="77" t="s">
        <v>5</v>
      </c>
      <c r="R453" s="217"/>
      <c r="S453" s="217"/>
      <c r="U453" s="209"/>
      <c r="V453" s="210"/>
      <c r="W453" s="209"/>
      <c r="AB453" s="221"/>
      <c r="AC453" s="288"/>
      <c r="AD453" s="287"/>
    </row>
    <row r="454" spans="1:30" ht="18.75" x14ac:dyDescent="0.3">
      <c r="A454" s="316">
        <v>10</v>
      </c>
      <c r="B454" s="95">
        <v>2101411019</v>
      </c>
      <c r="C454" s="96" t="s">
        <v>1197</v>
      </c>
      <c r="D454" s="97" t="s">
        <v>5</v>
      </c>
      <c r="E454" s="419"/>
      <c r="F454" s="419"/>
      <c r="G454" s="297">
        <v>10</v>
      </c>
      <c r="H454" s="71">
        <v>2101411008</v>
      </c>
      <c r="I454" s="82" t="s">
        <v>1215</v>
      </c>
      <c r="J454" s="77" t="s">
        <v>5</v>
      </c>
      <c r="K454" s="215"/>
      <c r="L454" s="215"/>
      <c r="N454" s="214">
        <v>10</v>
      </c>
      <c r="O454" s="75">
        <v>2101415005</v>
      </c>
      <c r="P454" s="113" t="s">
        <v>1233</v>
      </c>
      <c r="Q454" s="77" t="s">
        <v>5</v>
      </c>
      <c r="R454" s="217"/>
      <c r="S454" s="217"/>
      <c r="U454" s="289"/>
      <c r="V454" s="422"/>
      <c r="W454" s="421"/>
      <c r="AB454" s="221"/>
      <c r="AC454" s="288"/>
      <c r="AD454" s="287"/>
    </row>
    <row r="455" spans="1:30" ht="18.75" x14ac:dyDescent="0.3">
      <c r="A455" s="316">
        <v>11</v>
      </c>
      <c r="B455" s="89">
        <v>2101411001</v>
      </c>
      <c r="C455" s="90" t="s">
        <v>1181</v>
      </c>
      <c r="D455" s="91" t="s">
        <v>6</v>
      </c>
      <c r="E455" s="419"/>
      <c r="F455" s="419"/>
      <c r="G455" s="297">
        <v>11</v>
      </c>
      <c r="H455" s="78">
        <v>2101411045</v>
      </c>
      <c r="I455" s="79" t="s">
        <v>1227</v>
      </c>
      <c r="J455" s="111" t="s">
        <v>5</v>
      </c>
      <c r="K455" s="215"/>
      <c r="L455" s="215"/>
      <c r="N455" s="214">
        <v>11</v>
      </c>
      <c r="O455" s="75">
        <v>2101415007</v>
      </c>
      <c r="P455" s="113" t="s">
        <v>1235</v>
      </c>
      <c r="Q455" s="77" t="s">
        <v>5</v>
      </c>
      <c r="R455" s="217"/>
      <c r="S455" s="217"/>
      <c r="U455" s="289"/>
      <c r="V455" s="420"/>
      <c r="W455" s="421"/>
      <c r="AA455" s="220"/>
      <c r="AB455" s="219"/>
      <c r="AC455" s="288"/>
    </row>
    <row r="456" spans="1:30" ht="18.75" x14ac:dyDescent="0.3">
      <c r="A456" s="316">
        <v>12</v>
      </c>
      <c r="B456" s="95">
        <v>2101411004</v>
      </c>
      <c r="C456" s="96" t="s">
        <v>1192</v>
      </c>
      <c r="D456" s="97" t="s">
        <v>5</v>
      </c>
      <c r="E456" s="419"/>
      <c r="F456" s="419"/>
      <c r="G456" s="297">
        <v>12</v>
      </c>
      <c r="H456" s="71">
        <v>2101411023</v>
      </c>
      <c r="I456" s="82" t="s">
        <v>1221</v>
      </c>
      <c r="J456" s="77" t="s">
        <v>5</v>
      </c>
      <c r="K456" s="423"/>
      <c r="L456" s="423"/>
      <c r="N456" s="214">
        <v>12</v>
      </c>
      <c r="O456" s="75">
        <v>2101415006</v>
      </c>
      <c r="P456" s="113" t="s">
        <v>1234</v>
      </c>
      <c r="Q456" s="77" t="s">
        <v>6</v>
      </c>
      <c r="R456" s="217"/>
      <c r="S456" s="217"/>
      <c r="U456" s="289"/>
      <c r="V456" s="420"/>
      <c r="W456" s="421"/>
      <c r="AB456" s="221"/>
      <c r="AC456" s="288"/>
      <c r="AD456" s="287"/>
    </row>
    <row r="457" spans="1:30" ht="18.75" x14ac:dyDescent="0.3">
      <c r="A457" s="316">
        <v>13</v>
      </c>
      <c r="B457" s="95">
        <v>2101411028</v>
      </c>
      <c r="C457" s="96" t="s">
        <v>1185</v>
      </c>
      <c r="D457" s="97" t="s">
        <v>6</v>
      </c>
      <c r="E457" s="419"/>
      <c r="F457" s="419"/>
      <c r="G457" s="297">
        <v>13</v>
      </c>
      <c r="H457" s="71">
        <v>2101411017</v>
      </c>
      <c r="I457" s="82" t="s">
        <v>1217</v>
      </c>
      <c r="J457" s="77" t="s">
        <v>5</v>
      </c>
      <c r="K457" s="423"/>
      <c r="L457" s="423"/>
      <c r="N457" s="214">
        <v>13</v>
      </c>
      <c r="O457" s="75">
        <v>2101415010</v>
      </c>
      <c r="P457" s="113" t="s">
        <v>1238</v>
      </c>
      <c r="Q457" s="77" t="s">
        <v>6</v>
      </c>
      <c r="R457" s="217"/>
      <c r="S457" s="217"/>
      <c r="U457" s="289"/>
      <c r="V457" s="420"/>
      <c r="W457" s="421"/>
      <c r="AA457" s="223"/>
      <c r="AB457" s="222"/>
      <c r="AC457" s="288"/>
    </row>
    <row r="458" spans="1:30" ht="18.75" x14ac:dyDescent="0.3">
      <c r="A458" s="316">
        <v>14</v>
      </c>
      <c r="B458" s="95">
        <v>2101411044</v>
      </c>
      <c r="C458" s="96" t="s">
        <v>1189</v>
      </c>
      <c r="D458" s="97" t="s">
        <v>6</v>
      </c>
      <c r="E458" s="419"/>
      <c r="F458" s="419"/>
      <c r="G458" s="297">
        <v>14</v>
      </c>
      <c r="H458" s="71">
        <v>2101411021</v>
      </c>
      <c r="I458" s="82" t="s">
        <v>1218</v>
      </c>
      <c r="J458" s="77" t="s">
        <v>5</v>
      </c>
      <c r="K458" s="423"/>
      <c r="L458" s="423"/>
      <c r="N458" s="214">
        <v>14</v>
      </c>
      <c r="O458" s="75">
        <v>2101415002</v>
      </c>
      <c r="P458" s="113" t="s">
        <v>1230</v>
      </c>
      <c r="Q458" s="77" t="s">
        <v>6</v>
      </c>
      <c r="R458" s="217"/>
      <c r="S458" s="217"/>
      <c r="U458" s="289"/>
      <c r="V458" s="422"/>
      <c r="W458" s="421"/>
      <c r="AB458" s="221"/>
      <c r="AC458" s="288"/>
      <c r="AD458" s="287"/>
    </row>
    <row r="459" spans="1:30" ht="18.75" x14ac:dyDescent="0.3">
      <c r="A459" s="316">
        <v>15</v>
      </c>
      <c r="B459" s="89">
        <v>2101411030</v>
      </c>
      <c r="C459" s="90" t="s">
        <v>1200</v>
      </c>
      <c r="D459" s="91" t="s">
        <v>5</v>
      </c>
      <c r="E459" s="419"/>
      <c r="F459" s="419"/>
      <c r="G459" s="297">
        <v>15</v>
      </c>
      <c r="H459" s="71">
        <v>2101411032</v>
      </c>
      <c r="I459" s="82" t="s">
        <v>1222</v>
      </c>
      <c r="J459" s="77" t="s">
        <v>5</v>
      </c>
      <c r="K459" s="423"/>
      <c r="L459" s="423"/>
      <c r="N459" s="214">
        <v>15</v>
      </c>
      <c r="O459" s="75"/>
      <c r="P459" s="76"/>
      <c r="Q459" s="77"/>
      <c r="R459" s="217"/>
      <c r="S459" s="217"/>
      <c r="U459" s="289"/>
      <c r="V459" s="420"/>
      <c r="W459" s="421"/>
      <c r="AB459" s="221"/>
      <c r="AC459" s="288"/>
      <c r="AD459" s="287"/>
    </row>
    <row r="460" spans="1:30" ht="18.75" x14ac:dyDescent="0.3">
      <c r="A460" s="316">
        <v>16</v>
      </c>
      <c r="B460" s="92">
        <v>2101411034</v>
      </c>
      <c r="C460" s="93" t="s">
        <v>1201</v>
      </c>
      <c r="D460" s="94" t="s">
        <v>5</v>
      </c>
      <c r="E460" s="419"/>
      <c r="F460" s="419"/>
      <c r="G460" s="297">
        <v>16</v>
      </c>
      <c r="H460" s="78">
        <v>2101411041</v>
      </c>
      <c r="I460" s="79" t="s">
        <v>1226</v>
      </c>
      <c r="J460" s="91" t="s">
        <v>5</v>
      </c>
      <c r="K460" s="423"/>
      <c r="L460" s="423"/>
      <c r="N460" s="214">
        <v>16</v>
      </c>
      <c r="O460" s="962"/>
      <c r="P460" s="963"/>
      <c r="Q460" s="964"/>
      <c r="R460" s="217"/>
      <c r="S460" s="217"/>
      <c r="U460" s="289"/>
      <c r="V460" s="422"/>
      <c r="W460" s="421"/>
      <c r="AB460" s="221"/>
      <c r="AC460" s="288"/>
      <c r="AD460" s="287"/>
    </row>
    <row r="461" spans="1:30" ht="18.75" x14ac:dyDescent="0.3">
      <c r="A461" s="316">
        <v>17</v>
      </c>
      <c r="B461" s="95">
        <v>2101411006</v>
      </c>
      <c r="C461" s="96" t="s">
        <v>1193</v>
      </c>
      <c r="D461" s="97" t="s">
        <v>5</v>
      </c>
      <c r="E461" s="419"/>
      <c r="F461" s="419"/>
      <c r="G461" s="297">
        <v>17</v>
      </c>
      <c r="H461" s="71">
        <v>2101411002</v>
      </c>
      <c r="I461" s="82" t="s">
        <v>1219</v>
      </c>
      <c r="J461" s="77" t="s">
        <v>5</v>
      </c>
      <c r="K461" s="215"/>
      <c r="L461" s="215"/>
      <c r="N461" s="226">
        <v>17</v>
      </c>
      <c r="O461" s="75"/>
      <c r="P461" s="76"/>
      <c r="Q461" s="77"/>
      <c r="R461" s="217"/>
      <c r="S461" s="217"/>
      <c r="U461" s="289"/>
      <c r="V461" s="424"/>
      <c r="W461" s="289"/>
      <c r="AB461" s="221"/>
      <c r="AC461" s="288"/>
      <c r="AD461" s="287"/>
    </row>
    <row r="462" spans="1:30" ht="18.75" x14ac:dyDescent="0.3">
      <c r="A462" s="316">
        <v>18</v>
      </c>
      <c r="B462" s="75">
        <v>2101411024</v>
      </c>
      <c r="C462" s="76" t="s">
        <v>1191</v>
      </c>
      <c r="D462" s="77" t="s">
        <v>5</v>
      </c>
      <c r="E462" s="419"/>
      <c r="F462" s="419"/>
      <c r="G462" s="297">
        <v>18</v>
      </c>
      <c r="H462" s="71">
        <v>2101411014</v>
      </c>
      <c r="I462" s="82" t="s">
        <v>1216</v>
      </c>
      <c r="J462" s="77" t="s">
        <v>5</v>
      </c>
      <c r="K462" s="215"/>
      <c r="L462" s="215"/>
      <c r="N462" s="226">
        <v>18</v>
      </c>
      <c r="O462" s="75"/>
      <c r="P462" s="76"/>
      <c r="Q462" s="77"/>
      <c r="R462" s="217"/>
      <c r="S462" s="217"/>
      <c r="U462" s="289"/>
      <c r="V462" s="420"/>
      <c r="W462" s="421"/>
      <c r="AB462" s="221"/>
      <c r="AC462" s="288"/>
      <c r="AD462" s="287"/>
    </row>
    <row r="463" spans="1:30" ht="18.75" x14ac:dyDescent="0.3">
      <c r="A463" s="316">
        <v>19</v>
      </c>
      <c r="B463" s="95">
        <v>2101411012</v>
      </c>
      <c r="C463" s="96" t="s">
        <v>1195</v>
      </c>
      <c r="D463" s="97" t="s">
        <v>5</v>
      </c>
      <c r="E463" s="419"/>
      <c r="F463" s="419"/>
      <c r="G463" s="297">
        <v>19</v>
      </c>
      <c r="H463" s="71">
        <v>2101411035</v>
      </c>
      <c r="I463" s="82" t="s">
        <v>1223</v>
      </c>
      <c r="J463" s="77" t="s">
        <v>5</v>
      </c>
      <c r="K463" s="215"/>
      <c r="L463" s="215"/>
      <c r="N463" s="226">
        <v>19</v>
      </c>
      <c r="O463" s="75"/>
      <c r="P463" s="76"/>
      <c r="Q463" s="77"/>
      <c r="R463" s="217"/>
      <c r="S463" s="217"/>
      <c r="U463" s="289"/>
      <c r="V463" s="422"/>
      <c r="W463" s="421"/>
      <c r="AB463" s="221"/>
      <c r="AC463" s="288"/>
      <c r="AD463" s="287"/>
    </row>
    <row r="464" spans="1:30" ht="18.75" x14ac:dyDescent="0.3">
      <c r="A464" s="316">
        <v>20</v>
      </c>
      <c r="B464" s="95">
        <v>2101411038</v>
      </c>
      <c r="C464" s="96" t="s">
        <v>1188</v>
      </c>
      <c r="D464" s="97" t="s">
        <v>6</v>
      </c>
      <c r="E464" s="419"/>
      <c r="F464" s="419"/>
      <c r="G464" s="297">
        <v>20</v>
      </c>
      <c r="H464" s="71">
        <v>2101411033</v>
      </c>
      <c r="I464" s="82" t="s">
        <v>1212</v>
      </c>
      <c r="J464" s="77" t="s">
        <v>6</v>
      </c>
      <c r="K464" s="423"/>
      <c r="L464" s="423"/>
      <c r="N464" s="226">
        <v>20</v>
      </c>
      <c r="O464" s="75"/>
      <c r="P464" s="76"/>
      <c r="Q464" s="77"/>
      <c r="R464" s="217"/>
      <c r="S464" s="217"/>
      <c r="U464" s="289"/>
      <c r="V464" s="420"/>
      <c r="W464" s="421"/>
      <c r="AB464" s="221"/>
      <c r="AC464" s="288"/>
      <c r="AD464" s="287"/>
    </row>
    <row r="465" spans="1:30" ht="18.75" x14ac:dyDescent="0.3">
      <c r="A465" s="316">
        <v>21</v>
      </c>
      <c r="B465" s="75">
        <v>2101411046</v>
      </c>
      <c r="C465" s="76" t="s">
        <v>1190</v>
      </c>
      <c r="D465" s="77" t="s">
        <v>6</v>
      </c>
      <c r="E465" s="419"/>
      <c r="F465" s="419"/>
      <c r="G465" s="297">
        <v>21</v>
      </c>
      <c r="H465" s="71">
        <v>2101411005</v>
      </c>
      <c r="I465" s="82" t="s">
        <v>1205</v>
      </c>
      <c r="J465" s="77" t="s">
        <v>6</v>
      </c>
      <c r="K465" s="231"/>
      <c r="L465" s="231"/>
      <c r="N465" s="214">
        <v>21</v>
      </c>
      <c r="O465" s="75"/>
      <c r="P465" s="76"/>
      <c r="Q465" s="77"/>
      <c r="R465" s="217"/>
      <c r="S465" s="217"/>
      <c r="U465" s="289"/>
      <c r="V465" s="420"/>
      <c r="W465" s="421"/>
      <c r="AA465" s="220"/>
      <c r="AB465" s="219"/>
      <c r="AC465" s="288"/>
    </row>
    <row r="466" spans="1:30" ht="18.75" x14ac:dyDescent="0.3">
      <c r="A466" s="316">
        <v>22</v>
      </c>
      <c r="B466" s="89">
        <v>2101411039</v>
      </c>
      <c r="C466" s="90" t="s">
        <v>1202</v>
      </c>
      <c r="D466" s="91" t="s">
        <v>5</v>
      </c>
      <c r="E466" s="419"/>
      <c r="F466" s="419"/>
      <c r="G466" s="297">
        <v>22</v>
      </c>
      <c r="H466" s="71">
        <v>2101411042</v>
      </c>
      <c r="I466" s="82" t="s">
        <v>1213</v>
      </c>
      <c r="J466" s="77" t="s">
        <v>6</v>
      </c>
      <c r="K466" s="231"/>
      <c r="L466" s="231"/>
      <c r="N466" s="226">
        <v>22</v>
      </c>
      <c r="O466" s="78"/>
      <c r="P466" s="79"/>
      <c r="Q466" s="80"/>
      <c r="R466" s="217"/>
      <c r="S466" s="217"/>
      <c r="U466" s="289"/>
      <c r="V466" s="420"/>
      <c r="W466" s="421"/>
      <c r="AA466" s="220"/>
      <c r="AB466" s="219"/>
      <c r="AC466" s="288"/>
    </row>
    <row r="467" spans="1:30" ht="18.75" x14ac:dyDescent="0.3">
      <c r="A467" s="316">
        <v>23</v>
      </c>
      <c r="B467" s="95">
        <v>2101411029</v>
      </c>
      <c r="C467" s="96" t="s">
        <v>1186</v>
      </c>
      <c r="D467" s="95" t="s">
        <v>6</v>
      </c>
      <c r="G467" s="297">
        <v>23</v>
      </c>
      <c r="H467" s="71">
        <v>2101411025</v>
      </c>
      <c r="I467" s="82" t="s">
        <v>1220</v>
      </c>
      <c r="J467" s="77" t="s">
        <v>5</v>
      </c>
      <c r="K467" s="425"/>
      <c r="L467" s="425"/>
      <c r="N467" s="226">
        <v>23</v>
      </c>
      <c r="O467" s="78"/>
      <c r="P467" s="79"/>
      <c r="Q467" s="80"/>
      <c r="R467" s="217"/>
      <c r="S467" s="217"/>
      <c r="U467" s="289"/>
      <c r="V467" s="420"/>
      <c r="W467" s="421"/>
      <c r="AA467" s="220"/>
      <c r="AB467" s="219"/>
      <c r="AC467" s="288"/>
    </row>
    <row r="468" spans="1:30" ht="18.75" x14ac:dyDescent="0.3">
      <c r="A468" s="316">
        <v>24</v>
      </c>
      <c r="B468" s="75"/>
      <c r="C468" s="76"/>
      <c r="D468" s="77"/>
      <c r="G468" s="297">
        <v>24</v>
      </c>
      <c r="H468" s="71">
        <v>2101411016</v>
      </c>
      <c r="I468" s="82" t="s">
        <v>1209</v>
      </c>
      <c r="J468" s="77" t="s">
        <v>6</v>
      </c>
      <c r="K468" s="235"/>
      <c r="L468" s="235"/>
      <c r="N468" s="226">
        <v>24</v>
      </c>
      <c r="O468" s="78"/>
      <c r="P468" s="79"/>
      <c r="Q468" s="81"/>
      <c r="R468" s="235"/>
      <c r="S468" s="235"/>
      <c r="U468" s="289"/>
      <c r="V468" s="420"/>
      <c r="W468" s="421"/>
      <c r="AB468" s="221"/>
      <c r="AC468" s="288"/>
      <c r="AD468" s="287"/>
    </row>
    <row r="469" spans="1:30" ht="19.5" thickBot="1" x14ac:dyDescent="0.35">
      <c r="A469" s="316">
        <v>25</v>
      </c>
      <c r="B469" s="75"/>
      <c r="C469" s="76"/>
      <c r="D469" s="77"/>
      <c r="G469" s="443"/>
      <c r="H469" s="960"/>
      <c r="I469" s="968"/>
      <c r="J469" s="961"/>
      <c r="K469" s="331"/>
      <c r="L469" s="331"/>
      <c r="N469" s="625"/>
      <c r="O469" s="965"/>
      <c r="P469" s="966"/>
      <c r="Q469" s="967"/>
      <c r="R469" s="236"/>
      <c r="S469" s="236"/>
      <c r="AA469" s="223"/>
      <c r="AB469" s="222"/>
      <c r="AC469" s="288"/>
    </row>
    <row r="470" spans="1:30" ht="18" x14ac:dyDescent="0.25">
      <c r="A470" s="252"/>
      <c r="G470" s="331"/>
      <c r="N470" s="216"/>
      <c r="O470" s="216"/>
      <c r="P470" s="216"/>
      <c r="Q470" s="216"/>
      <c r="R470" s="330"/>
      <c r="S470" s="330"/>
      <c r="AB470" s="221"/>
      <c r="AC470" s="288"/>
      <c r="AD470" s="287"/>
    </row>
    <row r="471" spans="1:30" ht="18" x14ac:dyDescent="0.25">
      <c r="B471" s="243"/>
      <c r="C471" s="282" t="s">
        <v>8</v>
      </c>
      <c r="D471" s="191">
        <f>COUNTIF(D445:D468,"L")</f>
        <v>14</v>
      </c>
      <c r="I471" s="283" t="s">
        <v>8</v>
      </c>
      <c r="J471" s="191">
        <f>COUNTIF(J445:J468,"L")</f>
        <v>15</v>
      </c>
      <c r="N471" s="216"/>
      <c r="O471" s="216"/>
      <c r="P471" s="239" t="s">
        <v>8</v>
      </c>
      <c r="Q471" s="216">
        <f>COUNTIF(Q445:Q469,"L")</f>
        <v>8</v>
      </c>
      <c r="R471" s="236"/>
      <c r="S471" s="236"/>
      <c r="AB471" s="221"/>
      <c r="AC471" s="288"/>
      <c r="AD471" s="287"/>
    </row>
    <row r="472" spans="1:30" ht="18.75" thickBot="1" x14ac:dyDescent="0.3">
      <c r="B472" s="243"/>
      <c r="C472" s="282" t="s">
        <v>13</v>
      </c>
      <c r="D472" s="191">
        <f>COUNTIF(D445:D468,"P")</f>
        <v>9</v>
      </c>
      <c r="I472" s="283" t="s">
        <v>13</v>
      </c>
      <c r="J472" s="191">
        <f>COUNTIF(J445:J469,"P")</f>
        <v>9</v>
      </c>
      <c r="K472" s="236"/>
      <c r="L472" s="236"/>
      <c r="N472" s="216"/>
      <c r="O472" s="216"/>
      <c r="P472" s="238" t="s">
        <v>13</v>
      </c>
      <c r="Q472" s="216">
        <f>COUNTIF(Q445:Q469,"P")</f>
        <v>6</v>
      </c>
      <c r="R472" s="236"/>
      <c r="S472" s="236"/>
      <c r="AA472" s="220"/>
      <c r="AB472" s="219"/>
      <c r="AC472" s="288"/>
    </row>
    <row r="473" spans="1:30" ht="18" x14ac:dyDescent="0.25">
      <c r="B473" s="243"/>
      <c r="C473" s="282"/>
      <c r="D473" s="286">
        <f>SUM(D471:D472)</f>
        <v>23</v>
      </c>
      <c r="I473" s="283"/>
      <c r="J473" s="286">
        <f>SUM(J471:J472)</f>
        <v>24</v>
      </c>
      <c r="N473" s="216"/>
      <c r="O473" s="216"/>
      <c r="P473" s="239"/>
      <c r="Q473" s="240">
        <f>SUM(Q471:Q472)</f>
        <v>14</v>
      </c>
      <c r="R473" s="236"/>
      <c r="S473" s="236"/>
      <c r="AB473" s="221"/>
      <c r="AC473" s="288"/>
      <c r="AD473" s="287"/>
    </row>
    <row r="474" spans="1:30" ht="18" x14ac:dyDescent="0.25">
      <c r="A474" s="191" t="s">
        <v>14</v>
      </c>
      <c r="B474" s="243"/>
      <c r="C474" s="244" t="str">
        <f>'Pembimbing Akademik'!$F$14</f>
        <v>Tri Wulan Sari, S.Si., M.Si.</v>
      </c>
      <c r="G474" s="191" t="s">
        <v>14</v>
      </c>
      <c r="I474" s="191" t="str">
        <f>'Pembimbing Akademik'!$F$15</f>
        <v>Hari Purwanto, IR, M.Sc., DIC</v>
      </c>
      <c r="K474" s="236"/>
      <c r="L474" s="236"/>
      <c r="N474" s="216" t="s">
        <v>14</v>
      </c>
      <c r="O474" s="216"/>
      <c r="P474" s="216" t="str">
        <f>'Pembimbing Akademik'!$F$16</f>
        <v>Handi Sudardja, S.T, M.Eng</v>
      </c>
      <c r="Q474" s="216"/>
      <c r="R474" s="236"/>
      <c r="S474" s="236"/>
      <c r="AB474" s="221"/>
      <c r="AC474" s="288"/>
      <c r="AD474" s="287"/>
    </row>
    <row r="475" spans="1:30" x14ac:dyDescent="0.2">
      <c r="B475" s="243"/>
      <c r="C475" s="426"/>
      <c r="D475" s="236"/>
      <c r="N475" s="252"/>
      <c r="O475" s="252"/>
      <c r="P475" s="413"/>
      <c r="Q475" s="330"/>
      <c r="R475" s="236"/>
      <c r="S475" s="236"/>
      <c r="AA475" s="220"/>
      <c r="AB475" s="219"/>
      <c r="AC475" s="288"/>
    </row>
    <row r="476" spans="1:30" ht="18" x14ac:dyDescent="0.25">
      <c r="G476" s="415"/>
      <c r="H476" s="415"/>
      <c r="M476" s="236"/>
      <c r="N476" s="236"/>
      <c r="O476" s="282"/>
      <c r="P476" s="236"/>
      <c r="Z476" s="223"/>
      <c r="AA476" s="222"/>
      <c r="AB476" s="288"/>
    </row>
    <row r="477" spans="1:30" ht="16.5" thickBot="1" x14ac:dyDescent="0.3">
      <c r="A477" s="194" t="str">
        <f>CONCATENATE("KELAS/ SEMESTER : 2 PJJ/ ",'Pembimbing Akademik'!D34)</f>
        <v>KELAS/ SEMESTER : 2 PJJ/ 4</v>
      </c>
      <c r="C477" s="208"/>
      <c r="D477" s="208"/>
      <c r="E477" s="208"/>
      <c r="F477" s="208"/>
      <c r="G477" s="194" t="str">
        <f>CONCATENATE("KELAS/ SEMESTER : 3 PJJ/ ",'Pembimbing Akademik'!D35)</f>
        <v>KELAS/ SEMESTER : 3 PJJ/ 6</v>
      </c>
      <c r="N477" s="194" t="str">
        <f>CONCATENATE("KELAS/ SEMESTER : 4 PJJ/ ",'Pembimbing Akademik'!D36)</f>
        <v>KELAS/ SEMESTER : 4 PJJ/ 8</v>
      </c>
      <c r="O477" s="194"/>
      <c r="Q477" s="521"/>
      <c r="R477" s="521"/>
    </row>
    <row r="478" spans="1:30" ht="19.5" thickBot="1" x14ac:dyDescent="0.3">
      <c r="A478" s="291" t="s">
        <v>10</v>
      </c>
      <c r="B478" s="292" t="s">
        <v>2</v>
      </c>
      <c r="C478" s="292" t="s">
        <v>3</v>
      </c>
      <c r="D478" s="293" t="s">
        <v>11</v>
      </c>
      <c r="E478" s="311"/>
      <c r="F478" s="208"/>
      <c r="G478" s="291" t="s">
        <v>10</v>
      </c>
      <c r="H478" s="554" t="s">
        <v>2</v>
      </c>
      <c r="I478" s="554" t="s">
        <v>3</v>
      </c>
      <c r="J478" s="555" t="s">
        <v>11</v>
      </c>
      <c r="K478" s="208"/>
      <c r="L478" s="208"/>
      <c r="N478" s="291" t="s">
        <v>10</v>
      </c>
      <c r="O478" s="292" t="s">
        <v>2</v>
      </c>
      <c r="P478" s="292" t="s">
        <v>3</v>
      </c>
      <c r="Q478" s="293" t="s">
        <v>11</v>
      </c>
    </row>
    <row r="479" spans="1:30" ht="18.75" x14ac:dyDescent="0.3">
      <c r="A479" s="247"/>
      <c r="B479" s="212"/>
      <c r="C479" s="227"/>
      <c r="D479" s="534"/>
      <c r="E479" s="626"/>
      <c r="F479" s="234"/>
      <c r="G479" s="247"/>
      <c r="H479" s="452"/>
      <c r="I479" s="452"/>
      <c r="J479" s="453"/>
      <c r="K479" s="208"/>
      <c r="L479" s="208"/>
      <c r="N479" s="627"/>
      <c r="O479" s="248"/>
      <c r="P479" s="248"/>
      <c r="Q479" s="249"/>
    </row>
    <row r="480" spans="1:30" ht="18.75" x14ac:dyDescent="0.3">
      <c r="A480" s="294">
        <v>1</v>
      </c>
      <c r="B480" s="71">
        <v>2001411002</v>
      </c>
      <c r="C480" s="82" t="s">
        <v>921</v>
      </c>
      <c r="D480" s="73" t="s">
        <v>6</v>
      </c>
      <c r="E480" s="628"/>
      <c r="G480" s="294">
        <v>1</v>
      </c>
      <c r="H480" s="71">
        <v>1901411009</v>
      </c>
      <c r="I480" s="82" t="s">
        <v>689</v>
      </c>
      <c r="J480" s="108" t="s">
        <v>5</v>
      </c>
      <c r="K480" s="629"/>
      <c r="N480" s="379">
        <v>1</v>
      </c>
      <c r="O480" s="71">
        <v>1801411020</v>
      </c>
      <c r="P480" s="82" t="s">
        <v>433</v>
      </c>
      <c r="Q480" s="108" t="s">
        <v>6</v>
      </c>
      <c r="R480" s="630"/>
      <c r="T480" s="532"/>
      <c r="X480" s="220"/>
    </row>
    <row r="481" spans="1:24" ht="18.75" x14ac:dyDescent="0.3">
      <c r="A481" s="294">
        <v>2</v>
      </c>
      <c r="B481" s="102">
        <v>2001411020</v>
      </c>
      <c r="C481" s="103" t="s">
        <v>922</v>
      </c>
      <c r="D481" s="104" t="s">
        <v>5</v>
      </c>
      <c r="E481" s="628"/>
      <c r="G481" s="294">
        <v>2</v>
      </c>
      <c r="H481" s="71">
        <v>1901411006</v>
      </c>
      <c r="I481" s="82" t="s">
        <v>690</v>
      </c>
      <c r="J481" s="108" t="s">
        <v>5</v>
      </c>
      <c r="K481" s="430"/>
      <c r="N481" s="379">
        <v>2</v>
      </c>
      <c r="O481" s="71">
        <v>1801411023</v>
      </c>
      <c r="P481" s="82" t="s">
        <v>436</v>
      </c>
      <c r="Q481" s="108" t="s">
        <v>5</v>
      </c>
      <c r="R481" s="631"/>
      <c r="T481" s="532"/>
      <c r="X481" s="220"/>
    </row>
    <row r="482" spans="1:24" ht="18.75" x14ac:dyDescent="0.3">
      <c r="A482" s="294">
        <v>3</v>
      </c>
      <c r="B482" s="102">
        <v>2001411019</v>
      </c>
      <c r="C482" s="103" t="s">
        <v>923</v>
      </c>
      <c r="D482" s="104" t="s">
        <v>6</v>
      </c>
      <c r="E482" s="628"/>
      <c r="G482" s="294">
        <v>3</v>
      </c>
      <c r="H482" s="71">
        <v>1901411014</v>
      </c>
      <c r="I482" s="82" t="s">
        <v>691</v>
      </c>
      <c r="J482" s="108" t="s">
        <v>5</v>
      </c>
      <c r="K482" s="632"/>
      <c r="N482" s="379">
        <v>3</v>
      </c>
      <c r="O482" s="71">
        <v>1801411009</v>
      </c>
      <c r="P482" s="82" t="s">
        <v>423</v>
      </c>
      <c r="Q482" s="108" t="s">
        <v>6</v>
      </c>
      <c r="R482" s="631"/>
      <c r="T482" s="532"/>
      <c r="X482" s="220"/>
    </row>
    <row r="483" spans="1:24" ht="18.75" x14ac:dyDescent="0.3">
      <c r="A483" s="294">
        <v>4</v>
      </c>
      <c r="B483" s="71">
        <v>2001411004</v>
      </c>
      <c r="C483" s="82" t="s">
        <v>924</v>
      </c>
      <c r="D483" s="73" t="s">
        <v>5</v>
      </c>
      <c r="E483" s="628"/>
      <c r="G483" s="294">
        <v>4</v>
      </c>
      <c r="H483" s="71">
        <v>1901411016</v>
      </c>
      <c r="I483" s="82" t="s">
        <v>692</v>
      </c>
      <c r="J483" s="108" t="s">
        <v>6</v>
      </c>
      <c r="K483" s="430"/>
      <c r="N483" s="379">
        <v>4</v>
      </c>
      <c r="O483" s="71">
        <v>1801411025</v>
      </c>
      <c r="P483" s="82" t="s">
        <v>438</v>
      </c>
      <c r="Q483" s="108" t="s">
        <v>5</v>
      </c>
      <c r="R483" s="631"/>
      <c r="T483" s="532"/>
      <c r="X483" s="220"/>
    </row>
    <row r="484" spans="1:24" ht="18.75" x14ac:dyDescent="0.3">
      <c r="A484" s="294">
        <v>5</v>
      </c>
      <c r="B484" s="102">
        <v>2001411009</v>
      </c>
      <c r="C484" s="103" t="s">
        <v>925</v>
      </c>
      <c r="D484" s="104" t="s">
        <v>6</v>
      </c>
      <c r="E484" s="633"/>
      <c r="G484" s="294">
        <v>5</v>
      </c>
      <c r="H484" s="78">
        <v>1901411001</v>
      </c>
      <c r="I484" s="79" t="s">
        <v>693</v>
      </c>
      <c r="J484" s="109" t="s">
        <v>6</v>
      </c>
      <c r="K484" s="632"/>
      <c r="N484" s="379">
        <v>5</v>
      </c>
      <c r="O484" s="71">
        <v>1801411008</v>
      </c>
      <c r="P484" s="82" t="s">
        <v>422</v>
      </c>
      <c r="Q484" s="108" t="s">
        <v>6</v>
      </c>
      <c r="R484" s="631"/>
      <c r="T484" s="532"/>
      <c r="U484" s="220"/>
      <c r="V484" s="220"/>
      <c r="W484" s="220"/>
      <c r="X484" s="220"/>
    </row>
    <row r="485" spans="1:24" ht="18.75" x14ac:dyDescent="0.3">
      <c r="A485" s="294">
        <v>6</v>
      </c>
      <c r="B485" s="102">
        <v>2001411012</v>
      </c>
      <c r="C485" s="103" t="s">
        <v>926</v>
      </c>
      <c r="D485" s="104" t="s">
        <v>5</v>
      </c>
      <c r="E485" s="633"/>
      <c r="G485" s="294">
        <v>6</v>
      </c>
      <c r="H485" s="78">
        <v>1901411005</v>
      </c>
      <c r="I485" s="79" t="s">
        <v>694</v>
      </c>
      <c r="J485" s="109" t="s">
        <v>6</v>
      </c>
      <c r="K485" s="347"/>
      <c r="N485" s="379">
        <v>6</v>
      </c>
      <c r="O485" s="71">
        <v>1801411013</v>
      </c>
      <c r="P485" s="82" t="s">
        <v>426</v>
      </c>
      <c r="Q485" s="108" t="s">
        <v>6</v>
      </c>
      <c r="R485" s="631"/>
      <c r="T485" s="634"/>
      <c r="X485" s="223"/>
    </row>
    <row r="486" spans="1:24" ht="18.75" x14ac:dyDescent="0.3">
      <c r="A486" s="294">
        <v>7</v>
      </c>
      <c r="B486" s="102">
        <v>2001411022</v>
      </c>
      <c r="C486" s="103" t="s">
        <v>927</v>
      </c>
      <c r="D486" s="104" t="s">
        <v>6</v>
      </c>
      <c r="E486" s="633"/>
      <c r="G486" s="294">
        <v>7</v>
      </c>
      <c r="H486" s="78">
        <v>1901411015</v>
      </c>
      <c r="I486" s="79" t="s">
        <v>695</v>
      </c>
      <c r="J486" s="109" t="s">
        <v>6</v>
      </c>
      <c r="K486" s="430"/>
      <c r="N486" s="379">
        <v>7</v>
      </c>
      <c r="O486" s="71">
        <v>1801411002</v>
      </c>
      <c r="P486" s="82" t="s">
        <v>419</v>
      </c>
      <c r="Q486" s="108" t="s">
        <v>6</v>
      </c>
      <c r="R486" s="631"/>
      <c r="T486" s="634"/>
      <c r="X486" s="223"/>
    </row>
    <row r="487" spans="1:24" ht="18.75" x14ac:dyDescent="0.3">
      <c r="A487" s="294">
        <v>8</v>
      </c>
      <c r="B487" s="71">
        <v>2001411005</v>
      </c>
      <c r="C487" s="82" t="s">
        <v>928</v>
      </c>
      <c r="D487" s="73" t="s">
        <v>5</v>
      </c>
      <c r="E487" s="633"/>
      <c r="G487" s="294">
        <v>8</v>
      </c>
      <c r="H487" s="78">
        <v>1901411007</v>
      </c>
      <c r="I487" s="79" t="s">
        <v>696</v>
      </c>
      <c r="J487" s="109" t="s">
        <v>6</v>
      </c>
      <c r="K487" s="430"/>
      <c r="N487" s="379">
        <v>8</v>
      </c>
      <c r="O487" s="71">
        <v>1801411022</v>
      </c>
      <c r="P487" s="82" t="s">
        <v>435</v>
      </c>
      <c r="Q487" s="108" t="s">
        <v>5</v>
      </c>
      <c r="R487" s="631"/>
      <c r="T487" s="218"/>
    </row>
    <row r="488" spans="1:24" ht="18.75" x14ac:dyDescent="0.3">
      <c r="A488" s="294">
        <v>9</v>
      </c>
      <c r="B488" s="102">
        <v>2001411021</v>
      </c>
      <c r="C488" s="103" t="s">
        <v>929</v>
      </c>
      <c r="D488" s="104" t="s">
        <v>6</v>
      </c>
      <c r="E488" s="633"/>
      <c r="G488" s="294">
        <v>9</v>
      </c>
      <c r="H488" s="78">
        <v>1901411020</v>
      </c>
      <c r="I488" s="79" t="s">
        <v>697</v>
      </c>
      <c r="J488" s="109" t="s">
        <v>6</v>
      </c>
      <c r="K488" s="430"/>
      <c r="N488" s="379">
        <v>9</v>
      </c>
      <c r="O488" s="71">
        <v>1801411018</v>
      </c>
      <c r="P488" s="82" t="s">
        <v>431</v>
      </c>
      <c r="Q488" s="108" t="s">
        <v>5</v>
      </c>
      <c r="R488" s="631"/>
      <c r="T488" s="218"/>
      <c r="U488" s="220"/>
      <c r="V488" s="220"/>
      <c r="W488" s="220"/>
    </row>
    <row r="489" spans="1:24" ht="18.75" x14ac:dyDescent="0.3">
      <c r="A489" s="294">
        <v>10</v>
      </c>
      <c r="B489" s="102">
        <v>2001411008</v>
      </c>
      <c r="C489" s="103" t="s">
        <v>930</v>
      </c>
      <c r="D489" s="104" t="s">
        <v>5</v>
      </c>
      <c r="E489" s="628"/>
      <c r="G489" s="294">
        <v>10</v>
      </c>
      <c r="H489" s="78">
        <v>1901411025</v>
      </c>
      <c r="I489" s="79" t="s">
        <v>698</v>
      </c>
      <c r="J489" s="109" t="s">
        <v>6</v>
      </c>
      <c r="K489" s="430"/>
      <c r="N489" s="379">
        <v>10</v>
      </c>
      <c r="O489" s="71">
        <v>1801411012</v>
      </c>
      <c r="P489" s="82" t="s">
        <v>425</v>
      </c>
      <c r="Q489" s="108" t="s">
        <v>5</v>
      </c>
      <c r="R489" s="631"/>
      <c r="T489" s="218"/>
    </row>
    <row r="490" spans="1:24" ht="18.75" x14ac:dyDescent="0.3">
      <c r="A490" s="294">
        <v>11</v>
      </c>
      <c r="B490" s="102">
        <v>2001411015</v>
      </c>
      <c r="C490" s="103" t="s">
        <v>931</v>
      </c>
      <c r="D490" s="104" t="s">
        <v>5</v>
      </c>
      <c r="E490" s="628"/>
      <c r="G490" s="294">
        <v>11</v>
      </c>
      <c r="H490" s="78">
        <v>1901411012</v>
      </c>
      <c r="I490" s="79" t="s">
        <v>699</v>
      </c>
      <c r="J490" s="109" t="s">
        <v>5</v>
      </c>
      <c r="K490" s="430"/>
      <c r="N490" s="379">
        <v>11</v>
      </c>
      <c r="O490" s="78">
        <v>1801411017</v>
      </c>
      <c r="P490" s="79" t="s">
        <v>430</v>
      </c>
      <c r="Q490" s="109" t="s">
        <v>5</v>
      </c>
      <c r="R490" s="328"/>
      <c r="T490" s="218"/>
      <c r="U490" s="220"/>
      <c r="V490" s="220"/>
      <c r="W490" s="220"/>
    </row>
    <row r="491" spans="1:24" ht="18.75" x14ac:dyDescent="0.3">
      <c r="A491" s="294">
        <v>12</v>
      </c>
      <c r="B491" s="71">
        <v>2001411006</v>
      </c>
      <c r="C491" s="82" t="s">
        <v>932</v>
      </c>
      <c r="D491" s="73" t="s">
        <v>6</v>
      </c>
      <c r="E491" s="628"/>
      <c r="G491" s="497">
        <v>12</v>
      </c>
      <c r="H491" s="78">
        <v>1901411013</v>
      </c>
      <c r="I491" s="79" t="s">
        <v>700</v>
      </c>
      <c r="J491" s="109" t="s">
        <v>6</v>
      </c>
      <c r="K491" s="430"/>
      <c r="N491" s="379">
        <v>12</v>
      </c>
      <c r="O491" s="78">
        <v>1801411027</v>
      </c>
      <c r="P491" s="79" t="s">
        <v>541</v>
      </c>
      <c r="Q491" s="109" t="s">
        <v>5</v>
      </c>
      <c r="R491" s="631"/>
      <c r="T491" s="218"/>
      <c r="U491" s="223"/>
      <c r="V491" s="223"/>
      <c r="W491" s="223"/>
    </row>
    <row r="492" spans="1:24" ht="18.75" x14ac:dyDescent="0.3">
      <c r="A492" s="294">
        <v>13</v>
      </c>
      <c r="B492" s="71">
        <v>2001411001</v>
      </c>
      <c r="C492" s="82" t="s">
        <v>933</v>
      </c>
      <c r="D492" s="73" t="s">
        <v>5</v>
      </c>
      <c r="E492" s="628"/>
      <c r="G492" s="294">
        <v>13</v>
      </c>
      <c r="H492" s="78">
        <v>1901411021</v>
      </c>
      <c r="I492" s="79" t="s">
        <v>701</v>
      </c>
      <c r="J492" s="109" t="s">
        <v>5</v>
      </c>
      <c r="K492" s="430"/>
      <c r="N492" s="379">
        <v>13</v>
      </c>
      <c r="O492" s="78">
        <v>1801411001</v>
      </c>
      <c r="P492" s="79" t="s">
        <v>418</v>
      </c>
      <c r="Q492" s="109" t="s">
        <v>5</v>
      </c>
      <c r="R492" s="631"/>
      <c r="T492" s="218"/>
      <c r="U492" s="220"/>
      <c r="V492" s="220"/>
      <c r="W492" s="220"/>
    </row>
    <row r="493" spans="1:24" ht="18.75" x14ac:dyDescent="0.3">
      <c r="A493" s="294">
        <v>14</v>
      </c>
      <c r="B493" s="98">
        <v>2001411018</v>
      </c>
      <c r="C493" s="99" t="s">
        <v>934</v>
      </c>
      <c r="D493" s="100" t="s">
        <v>6</v>
      </c>
      <c r="E493" s="628"/>
      <c r="G493" s="294">
        <v>14</v>
      </c>
      <c r="H493" s="71">
        <v>1901411017</v>
      </c>
      <c r="I493" s="82" t="s">
        <v>702</v>
      </c>
      <c r="J493" s="114" t="s">
        <v>6</v>
      </c>
      <c r="K493" s="632"/>
      <c r="N493" s="379">
        <v>14</v>
      </c>
      <c r="O493" s="78">
        <v>1801411026</v>
      </c>
      <c r="P493" s="79" t="s">
        <v>439</v>
      </c>
      <c r="Q493" s="109" t="s">
        <v>5</v>
      </c>
      <c r="R493" s="631"/>
      <c r="T493" s="218"/>
      <c r="U493" s="223"/>
      <c r="V493" s="223"/>
      <c r="W493" s="223"/>
    </row>
    <row r="494" spans="1:24" ht="18.75" x14ac:dyDescent="0.3">
      <c r="A494" s="294">
        <v>15</v>
      </c>
      <c r="B494" s="98">
        <v>2001411013</v>
      </c>
      <c r="C494" s="99" t="s">
        <v>936</v>
      </c>
      <c r="D494" s="100" t="s">
        <v>5</v>
      </c>
      <c r="E494" s="628"/>
      <c r="G494" s="294">
        <v>15</v>
      </c>
      <c r="H494" s="71">
        <v>1901411022</v>
      </c>
      <c r="I494" s="82" t="s">
        <v>703</v>
      </c>
      <c r="J494" s="108" t="s">
        <v>5</v>
      </c>
      <c r="K494" s="357"/>
      <c r="N494" s="379">
        <v>15</v>
      </c>
      <c r="O494" s="71">
        <v>1801411014</v>
      </c>
      <c r="P494" s="82" t="s">
        <v>427</v>
      </c>
      <c r="Q494" s="108" t="s">
        <v>5</v>
      </c>
      <c r="R494" s="631"/>
      <c r="T494" s="218"/>
    </row>
    <row r="495" spans="1:24" ht="18.75" x14ac:dyDescent="0.3">
      <c r="A495" s="294">
        <v>16</v>
      </c>
      <c r="B495" s="98">
        <v>2001411014</v>
      </c>
      <c r="C495" s="99" t="s">
        <v>937</v>
      </c>
      <c r="D495" s="100" t="s">
        <v>5</v>
      </c>
      <c r="E495" s="628"/>
      <c r="G495" s="294">
        <v>16</v>
      </c>
      <c r="H495" s="71">
        <v>1901411010</v>
      </c>
      <c r="I495" s="82" t="s">
        <v>704</v>
      </c>
      <c r="J495" s="108" t="s">
        <v>5</v>
      </c>
      <c r="K495" s="347"/>
      <c r="N495" s="379">
        <v>16</v>
      </c>
      <c r="O495" s="71">
        <v>1801411015</v>
      </c>
      <c r="P495" s="82" t="s">
        <v>428</v>
      </c>
      <c r="Q495" s="108" t="s">
        <v>5</v>
      </c>
      <c r="R495" s="631"/>
      <c r="T495" s="218"/>
      <c r="U495" s="220"/>
      <c r="V495" s="220"/>
      <c r="W495" s="220"/>
    </row>
    <row r="496" spans="1:24" ht="18.75" x14ac:dyDescent="0.3">
      <c r="A496" s="294">
        <v>17</v>
      </c>
      <c r="B496" s="98">
        <v>2001411007</v>
      </c>
      <c r="C496" s="99" t="s">
        <v>938</v>
      </c>
      <c r="D496" s="100" t="s">
        <v>6</v>
      </c>
      <c r="E496" s="633"/>
      <c r="G496" s="294">
        <v>17</v>
      </c>
      <c r="H496" s="71">
        <v>1901411024</v>
      </c>
      <c r="I496" s="82" t="s">
        <v>705</v>
      </c>
      <c r="J496" s="108" t="s">
        <v>5</v>
      </c>
      <c r="K496" s="347"/>
      <c r="N496" s="379">
        <v>17</v>
      </c>
      <c r="O496" s="71">
        <v>1801411016</v>
      </c>
      <c r="P496" s="82" t="s">
        <v>429</v>
      </c>
      <c r="Q496" s="108" t="s">
        <v>5</v>
      </c>
      <c r="R496" s="635"/>
      <c r="T496" s="218"/>
    </row>
    <row r="497" spans="1:24" ht="18.75" x14ac:dyDescent="0.3">
      <c r="A497" s="294">
        <v>18</v>
      </c>
      <c r="B497" s="98">
        <v>2001411016</v>
      </c>
      <c r="C497" s="99" t="s">
        <v>939</v>
      </c>
      <c r="D497" s="100" t="s">
        <v>5</v>
      </c>
      <c r="E497" s="633"/>
      <c r="G497" s="294">
        <v>18</v>
      </c>
      <c r="H497" s="71">
        <v>1901411008</v>
      </c>
      <c r="I497" s="82" t="s">
        <v>706</v>
      </c>
      <c r="J497" s="108" t="s">
        <v>5</v>
      </c>
      <c r="K497" s="347"/>
      <c r="N497" s="379">
        <v>18</v>
      </c>
      <c r="O497" s="71">
        <v>1801411011</v>
      </c>
      <c r="P497" s="82" t="s">
        <v>424</v>
      </c>
      <c r="Q497" s="108" t="s">
        <v>5</v>
      </c>
      <c r="R497" s="631"/>
      <c r="T497" s="218"/>
    </row>
    <row r="498" spans="1:24" ht="18.75" x14ac:dyDescent="0.3">
      <c r="A498" s="294">
        <v>19</v>
      </c>
      <c r="B498" s="98">
        <v>2001411017</v>
      </c>
      <c r="C498" s="99" t="s">
        <v>940</v>
      </c>
      <c r="D498" s="100" t="s">
        <v>5</v>
      </c>
      <c r="E498" s="633"/>
      <c r="G498" s="294">
        <v>19</v>
      </c>
      <c r="H498" s="71">
        <v>1801411003</v>
      </c>
      <c r="I498" s="82" t="s">
        <v>420</v>
      </c>
      <c r="J498" s="108" t="s">
        <v>5</v>
      </c>
      <c r="K498" s="636"/>
      <c r="N498" s="379">
        <v>19</v>
      </c>
      <c r="O498" s="78">
        <v>1801411019</v>
      </c>
      <c r="P498" s="79" t="s">
        <v>432</v>
      </c>
      <c r="Q498" s="109" t="s">
        <v>6</v>
      </c>
      <c r="R498" s="631"/>
      <c r="T498" s="218"/>
    </row>
    <row r="499" spans="1:24" ht="18.75" x14ac:dyDescent="0.3">
      <c r="A499" s="316">
        <v>20</v>
      </c>
      <c r="B499" s="106"/>
      <c r="C499" s="107"/>
      <c r="D499" s="108"/>
      <c r="E499" s="633"/>
      <c r="G499" s="294">
        <v>20</v>
      </c>
      <c r="H499" s="71">
        <v>1901411011</v>
      </c>
      <c r="I499" s="82" t="s">
        <v>707</v>
      </c>
      <c r="J499" s="108" t="s">
        <v>6</v>
      </c>
      <c r="K499" s="636"/>
      <c r="N499" s="379">
        <v>20</v>
      </c>
      <c r="O499" s="78">
        <v>1801411021</v>
      </c>
      <c r="P499" s="79" t="s">
        <v>434</v>
      </c>
      <c r="Q499" s="109" t="s">
        <v>6</v>
      </c>
      <c r="R499" s="631"/>
      <c r="T499" s="218"/>
    </row>
    <row r="500" spans="1:24" ht="18.75" x14ac:dyDescent="0.3">
      <c r="A500" s="294">
        <v>21</v>
      </c>
      <c r="B500" s="106"/>
      <c r="C500" s="107"/>
      <c r="D500" s="108"/>
      <c r="E500" s="637"/>
      <c r="G500" s="294">
        <v>21</v>
      </c>
      <c r="H500" s="71">
        <v>1901411023</v>
      </c>
      <c r="I500" s="82" t="s">
        <v>708</v>
      </c>
      <c r="J500" s="108" t="s">
        <v>6</v>
      </c>
      <c r="K500" s="636"/>
      <c r="N500" s="379">
        <v>21</v>
      </c>
      <c r="O500" s="78">
        <v>1801411007</v>
      </c>
      <c r="P500" s="79" t="s">
        <v>421</v>
      </c>
      <c r="Q500" s="109" t="s">
        <v>6</v>
      </c>
      <c r="T500" s="218"/>
    </row>
    <row r="501" spans="1:24" ht="18.75" x14ac:dyDescent="0.3">
      <c r="A501" s="294">
        <v>22</v>
      </c>
      <c r="B501" s="969"/>
      <c r="C501" s="970"/>
      <c r="D501" s="109"/>
      <c r="E501" s="638"/>
      <c r="G501" s="294">
        <v>22</v>
      </c>
      <c r="H501" s="71">
        <v>1901411003</v>
      </c>
      <c r="I501" s="82" t="s">
        <v>709</v>
      </c>
      <c r="J501" s="109" t="s">
        <v>6</v>
      </c>
      <c r="K501" s="639"/>
      <c r="L501" s="236"/>
      <c r="N501" s="379">
        <v>22</v>
      </c>
      <c r="O501" s="78">
        <v>1801411024</v>
      </c>
      <c r="P501" s="79" t="s">
        <v>437</v>
      </c>
      <c r="Q501" s="109" t="s">
        <v>5</v>
      </c>
      <c r="T501" s="218"/>
    </row>
    <row r="502" spans="1:24" ht="18.75" x14ac:dyDescent="0.3">
      <c r="A502" s="294">
        <v>23</v>
      </c>
      <c r="B502" s="78"/>
      <c r="C502" s="79"/>
      <c r="D502" s="109"/>
      <c r="E502" s="260"/>
      <c r="G502" s="294">
        <v>23</v>
      </c>
      <c r="H502" s="78">
        <v>1901411019</v>
      </c>
      <c r="I502" s="79" t="s">
        <v>711</v>
      </c>
      <c r="J502" s="109" t="s">
        <v>5</v>
      </c>
      <c r="K502" s="234"/>
      <c r="L502" s="234"/>
      <c r="N502" s="569"/>
      <c r="O502" s="980"/>
      <c r="P502" s="981"/>
      <c r="Q502" s="81"/>
      <c r="T502" s="218"/>
    </row>
    <row r="503" spans="1:24" ht="18.75" x14ac:dyDescent="0.3">
      <c r="A503" s="315"/>
      <c r="B503" s="78"/>
      <c r="C503" s="79"/>
      <c r="D503" s="109"/>
      <c r="E503" s="252"/>
      <c r="F503" s="260"/>
      <c r="G503" s="569"/>
      <c r="H503" s="974"/>
      <c r="I503" s="975"/>
      <c r="J503" s="976"/>
      <c r="K503" s="234"/>
      <c r="L503" s="234"/>
      <c r="N503" s="569"/>
      <c r="O503" s="980"/>
      <c r="P503" s="981"/>
      <c r="Q503" s="81"/>
      <c r="T503" s="218"/>
    </row>
    <row r="504" spans="1:24" ht="16.5" thickBot="1" x14ac:dyDescent="0.3">
      <c r="A504" s="276"/>
      <c r="B504" s="971"/>
      <c r="C504" s="972"/>
      <c r="D504" s="973"/>
      <c r="F504" s="252"/>
      <c r="G504" s="459"/>
      <c r="H504" s="977"/>
      <c r="I504" s="978"/>
      <c r="J504" s="979"/>
      <c r="K504" s="260"/>
      <c r="L504" s="260"/>
      <c r="N504" s="459"/>
      <c r="O504" s="982"/>
      <c r="P504" s="983"/>
      <c r="Q504" s="984"/>
    </row>
    <row r="505" spans="1:24" x14ac:dyDescent="0.2">
      <c r="A505" s="252"/>
      <c r="B505" s="243"/>
      <c r="C505" s="283" t="s">
        <v>8</v>
      </c>
      <c r="D505" s="191">
        <f>COUNTIF(D479:D503,"L")</f>
        <v>11</v>
      </c>
      <c r="G505" s="252"/>
      <c r="H505" s="252"/>
      <c r="I505" s="245"/>
      <c r="J505" s="252"/>
      <c r="K505" s="252"/>
      <c r="L505" s="252"/>
      <c r="M505" s="236"/>
      <c r="N505" s="252"/>
      <c r="O505" s="252"/>
      <c r="P505" s="245"/>
      <c r="Q505" s="252"/>
    </row>
    <row r="506" spans="1:24" ht="15.75" thickBot="1" x14ac:dyDescent="0.25">
      <c r="B506" s="243"/>
      <c r="C506" s="283" t="s">
        <v>13</v>
      </c>
      <c r="D506" s="191">
        <f>COUNTIF(D479:D503,"P")</f>
        <v>8</v>
      </c>
      <c r="E506" s="236"/>
      <c r="H506" s="243"/>
      <c r="I506" s="283" t="s">
        <v>8</v>
      </c>
      <c r="J506" s="191">
        <f>COUNTIF(J480:J504,"L")</f>
        <v>11</v>
      </c>
      <c r="M506" s="236"/>
      <c r="O506" s="243"/>
      <c r="P506" s="283" t="s">
        <v>8</v>
      </c>
      <c r="Q506" s="191">
        <f>COUNTIF(Q480:Q504,"L")</f>
        <v>14</v>
      </c>
    </row>
    <row r="507" spans="1:24" ht="15.75" thickBot="1" x14ac:dyDescent="0.25">
      <c r="C507" s="191"/>
      <c r="D507" s="286">
        <f>SUM(D505:D506)</f>
        <v>19</v>
      </c>
      <c r="F507" s="236"/>
      <c r="H507" s="243"/>
      <c r="I507" s="283" t="s">
        <v>13</v>
      </c>
      <c r="J507" s="191">
        <f>COUNTIF(J480:J504,"P")</f>
        <v>12</v>
      </c>
      <c r="O507" s="243"/>
      <c r="P507" s="283" t="s">
        <v>13</v>
      </c>
      <c r="Q507" s="191">
        <f>COUNTIF(Q480:Q504,"P")</f>
        <v>8</v>
      </c>
    </row>
    <row r="508" spans="1:24" x14ac:dyDescent="0.2">
      <c r="B508" s="243"/>
      <c r="C508" s="547"/>
      <c r="J508" s="286">
        <f>SUM(J506:J507)</f>
        <v>23</v>
      </c>
      <c r="K508" s="236"/>
      <c r="L508" s="236"/>
      <c r="Q508" s="286">
        <f>SUM(Q506:Q507)</f>
        <v>22</v>
      </c>
    </row>
    <row r="509" spans="1:24" x14ac:dyDescent="0.2">
      <c r="A509" s="191" t="s">
        <v>14</v>
      </c>
      <c r="C509" s="236" t="str">
        <f>'Pembimbing Akademik'!$F$17</f>
        <v>Anis Rosyidah, S.Pd, S.ST, M.T.</v>
      </c>
      <c r="G509" s="191" t="s">
        <v>14</v>
      </c>
      <c r="H509" s="243"/>
      <c r="I509" s="547" t="str">
        <f>'Pembimbing Akademik'!$F$18</f>
        <v>Dr. Fauzri Fahimuddin, Ir. M.Sc.</v>
      </c>
      <c r="N509" s="191" t="s">
        <v>14</v>
      </c>
      <c r="O509" s="243"/>
      <c r="P509" s="547" t="str">
        <f>'Pembimbing Akademik'!$F$19</f>
        <v>Drs. Djedjen Achmad, S.T., M.Si.</v>
      </c>
    </row>
    <row r="510" spans="1:24" x14ac:dyDescent="0.2">
      <c r="K510" s="548"/>
      <c r="P510" s="236"/>
      <c r="W510" s="236"/>
    </row>
    <row r="511" spans="1:24" x14ac:dyDescent="0.2">
      <c r="B511" s="517"/>
      <c r="C511" s="549"/>
      <c r="H511" s="517"/>
      <c r="I511" s="548"/>
      <c r="J511" s="548"/>
      <c r="K511" s="548"/>
      <c r="L511" s="548"/>
    </row>
    <row r="512" spans="1:24" ht="18.75" customHeight="1" x14ac:dyDescent="0.25">
      <c r="A512" s="518"/>
      <c r="B512" s="550"/>
      <c r="C512" s="549"/>
      <c r="D512" s="517"/>
      <c r="E512" s="517"/>
      <c r="F512" s="517"/>
      <c r="G512" s="550"/>
      <c r="H512" s="517"/>
      <c r="I512" s="548"/>
      <c r="J512" s="548"/>
      <c r="K512" s="548"/>
      <c r="L512" s="548"/>
      <c r="M512" s="548"/>
      <c r="N512" s="551"/>
      <c r="O512" s="548"/>
      <c r="P512" s="548"/>
      <c r="Q512" s="548"/>
      <c r="R512" s="548"/>
      <c r="S512" s="548"/>
      <c r="T512" s="548"/>
      <c r="U512" s="551"/>
      <c r="V512" s="551"/>
      <c r="W512" s="548"/>
      <c r="X512" s="548"/>
    </row>
    <row r="513" spans="1:24" ht="18.75" hidden="1" customHeight="1" x14ac:dyDescent="0.25">
      <c r="A513" s="518" t="s">
        <v>1058</v>
      </c>
      <c r="B513" s="517"/>
      <c r="C513" s="549"/>
      <c r="D513" s="517"/>
      <c r="E513" s="517"/>
      <c r="F513" s="517"/>
      <c r="G513" s="550"/>
      <c r="H513" s="517"/>
      <c r="I513" s="548"/>
      <c r="J513" s="548"/>
      <c r="K513" s="192"/>
      <c r="L513" s="548"/>
      <c r="M513" s="548"/>
      <c r="N513" s="551"/>
      <c r="O513" s="548"/>
      <c r="P513" s="548"/>
      <c r="Q513" s="548"/>
      <c r="R513" s="548"/>
      <c r="S513" s="548"/>
      <c r="T513" s="548"/>
      <c r="U513" s="551"/>
      <c r="V513" s="551"/>
      <c r="W513" s="548"/>
      <c r="X513" s="548"/>
    </row>
    <row r="514" spans="1:24" ht="18.75" hidden="1" customHeight="1" x14ac:dyDescent="0.25">
      <c r="A514" s="518" t="s">
        <v>9</v>
      </c>
      <c r="B514" s="192"/>
      <c r="C514" s="193"/>
      <c r="D514" s="517"/>
      <c r="E514" s="517"/>
      <c r="F514" s="517"/>
      <c r="G514" s="550"/>
      <c r="H514" s="192"/>
      <c r="I514" s="192"/>
      <c r="J514" s="192"/>
      <c r="K514" s="552"/>
      <c r="L514" s="192"/>
      <c r="M514" s="548"/>
      <c r="N514" s="551"/>
      <c r="O514" s="548"/>
      <c r="P514" s="548"/>
      <c r="Q514" s="548"/>
      <c r="R514" s="548"/>
      <c r="S514" s="548"/>
      <c r="T514" s="548"/>
      <c r="U514" s="551"/>
      <c r="V514" s="551"/>
      <c r="W514" s="548"/>
      <c r="X514" s="548"/>
    </row>
    <row r="515" spans="1:24" ht="15.75" hidden="1" x14ac:dyDescent="0.25">
      <c r="A515" s="192"/>
      <c r="B515" s="334"/>
      <c r="C515" s="552"/>
      <c r="D515" s="192"/>
      <c r="E515" s="192"/>
      <c r="F515" s="192"/>
      <c r="G515" s="193"/>
      <c r="H515" s="552"/>
      <c r="I515" s="552"/>
      <c r="J515" s="552"/>
      <c r="K515" s="251"/>
      <c r="L515" s="55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</row>
    <row r="516" spans="1:24" ht="16.5" hidden="1" thickBot="1" x14ac:dyDescent="0.3">
      <c r="A516" s="334" t="s">
        <v>58</v>
      </c>
      <c r="D516" s="334"/>
      <c r="E516" s="192"/>
      <c r="F516" s="192"/>
      <c r="G516" s="640" t="s">
        <v>59</v>
      </c>
      <c r="H516" s="641"/>
      <c r="I516" s="641"/>
      <c r="J516" s="641"/>
      <c r="K516" s="251"/>
      <c r="L516" s="251"/>
      <c r="M516" s="192"/>
      <c r="N516" s="334" t="s">
        <v>61</v>
      </c>
      <c r="O516" s="334"/>
      <c r="P516" s="334"/>
      <c r="Q516" s="334"/>
      <c r="R516" s="334"/>
      <c r="S516" s="334"/>
      <c r="T516" s="192"/>
      <c r="U516" s="334" t="s">
        <v>102</v>
      </c>
      <c r="V516" s="334"/>
      <c r="W516" s="334"/>
      <c r="X516" s="334"/>
    </row>
    <row r="517" spans="1:24" ht="19.5" hidden="1" thickBot="1" x14ac:dyDescent="0.3">
      <c r="A517" s="553" t="s">
        <v>10</v>
      </c>
      <c r="B517" s="554" t="s">
        <v>2</v>
      </c>
      <c r="C517" s="554" t="s">
        <v>12</v>
      </c>
      <c r="D517" s="555" t="s">
        <v>11</v>
      </c>
      <c r="E517" s="192"/>
      <c r="F517" s="192"/>
      <c r="G517" s="553" t="s">
        <v>10</v>
      </c>
      <c r="H517" s="554" t="s">
        <v>2</v>
      </c>
      <c r="I517" s="554" t="s">
        <v>12</v>
      </c>
      <c r="J517" s="555" t="s">
        <v>11</v>
      </c>
      <c r="K517" s="217"/>
      <c r="L517" s="251"/>
      <c r="M517" s="192"/>
      <c r="N517" s="560" t="s">
        <v>10</v>
      </c>
      <c r="O517" s="554" t="s">
        <v>2</v>
      </c>
      <c r="P517" s="554" t="s">
        <v>12</v>
      </c>
      <c r="Q517" s="555" t="s">
        <v>11</v>
      </c>
      <c r="R517" s="251"/>
      <c r="S517" s="251"/>
      <c r="T517" s="192"/>
      <c r="U517" s="553" t="s">
        <v>10</v>
      </c>
      <c r="V517" s="554"/>
      <c r="W517" s="554"/>
      <c r="X517" s="555"/>
    </row>
    <row r="518" spans="1:24" ht="18.75" hidden="1" x14ac:dyDescent="0.25">
      <c r="A518" s="557"/>
      <c r="B518" s="642"/>
      <c r="C518" s="642"/>
      <c r="D518" s="643"/>
      <c r="E518" s="192"/>
      <c r="F518" s="192"/>
      <c r="G518" s="557"/>
      <c r="H518" s="644"/>
      <c r="I518" s="645"/>
      <c r="J518" s="457"/>
      <c r="K518" s="234"/>
      <c r="L518" s="217"/>
      <c r="M518" s="192"/>
      <c r="N518" s="646"/>
      <c r="O518" s="452"/>
      <c r="P518" s="452"/>
      <c r="Q518" s="453"/>
      <c r="R518" s="251"/>
      <c r="S518" s="251"/>
      <c r="T518" s="192"/>
      <c r="U518" s="561"/>
      <c r="V518" s="452"/>
      <c r="W518" s="452"/>
      <c r="X518" s="453"/>
    </row>
    <row r="519" spans="1:24" ht="18.75" hidden="1" x14ac:dyDescent="0.3">
      <c r="A519" s="647">
        <v>1</v>
      </c>
      <c r="B519" s="228" t="s">
        <v>218</v>
      </c>
      <c r="C519" s="229" t="s">
        <v>235</v>
      </c>
      <c r="D519" s="537" t="s">
        <v>5</v>
      </c>
      <c r="E519" s="192"/>
      <c r="F519" s="192"/>
      <c r="G519" s="562">
        <v>1</v>
      </c>
      <c r="H519" s="563">
        <v>4116010001</v>
      </c>
      <c r="I519" s="576" t="s">
        <v>164</v>
      </c>
      <c r="J519" s="537" t="s">
        <v>5</v>
      </c>
      <c r="K519" s="234"/>
      <c r="L519" s="234"/>
      <c r="M519" s="192"/>
      <c r="N519" s="565">
        <v>1</v>
      </c>
      <c r="O519" s="577">
        <v>4115010007</v>
      </c>
      <c r="P519" s="578" t="s">
        <v>81</v>
      </c>
      <c r="Q519" s="537" t="s">
        <v>5</v>
      </c>
      <c r="R519" s="217"/>
      <c r="S519" s="217"/>
      <c r="T519" s="192"/>
      <c r="U519" s="605">
        <v>1</v>
      </c>
      <c r="V519" s="644">
        <v>4114010012</v>
      </c>
      <c r="W519" s="645" t="s">
        <v>32</v>
      </c>
      <c r="X519" s="457" t="s">
        <v>6</v>
      </c>
    </row>
    <row r="520" spans="1:24" ht="18.75" hidden="1" x14ac:dyDescent="0.3">
      <c r="A520" s="647">
        <v>2</v>
      </c>
      <c r="B520" s="228" t="s">
        <v>219</v>
      </c>
      <c r="C520" s="229" t="s">
        <v>236</v>
      </c>
      <c r="D520" s="537" t="s">
        <v>5</v>
      </c>
      <c r="E520" s="192"/>
      <c r="F520" s="192"/>
      <c r="G520" s="569">
        <v>2</v>
      </c>
      <c r="H520" s="563">
        <v>4116010008</v>
      </c>
      <c r="I520" s="564" t="s">
        <v>165</v>
      </c>
      <c r="J520" s="536" t="s">
        <v>6</v>
      </c>
      <c r="K520" s="234"/>
      <c r="L520" s="234"/>
      <c r="M520" s="192"/>
      <c r="N520" s="648">
        <v>2</v>
      </c>
      <c r="O520" s="566">
        <v>4115010008</v>
      </c>
      <c r="P520" s="567" t="s">
        <v>82</v>
      </c>
      <c r="Q520" s="537" t="s">
        <v>5</v>
      </c>
      <c r="R520" s="217"/>
      <c r="S520" s="217"/>
      <c r="T520" s="192"/>
      <c r="U520" s="605">
        <v>2</v>
      </c>
      <c r="V520" s="594">
        <v>4114010001</v>
      </c>
      <c r="W520" s="595" t="s">
        <v>33</v>
      </c>
      <c r="X520" s="232" t="s">
        <v>5</v>
      </c>
    </row>
    <row r="521" spans="1:24" ht="18.75" hidden="1" x14ac:dyDescent="0.3">
      <c r="A521" s="647">
        <v>3</v>
      </c>
      <c r="B521" s="212" t="s">
        <v>225</v>
      </c>
      <c r="C521" s="227" t="s">
        <v>548</v>
      </c>
      <c r="D521" s="537" t="s">
        <v>6</v>
      </c>
      <c r="E521" s="192"/>
      <c r="F521" s="192"/>
      <c r="G521" s="569">
        <v>3</v>
      </c>
      <c r="H521" s="539">
        <v>4116010009</v>
      </c>
      <c r="I521" s="540" t="s">
        <v>166</v>
      </c>
      <c r="J521" s="537" t="s">
        <v>5</v>
      </c>
      <c r="K521" s="234"/>
      <c r="L521" s="234"/>
      <c r="M521" s="192"/>
      <c r="N521" s="565">
        <v>3</v>
      </c>
      <c r="O521" s="577">
        <v>4115010009</v>
      </c>
      <c r="P521" s="578" t="s">
        <v>83</v>
      </c>
      <c r="Q521" s="537" t="s">
        <v>5</v>
      </c>
      <c r="R521" s="224"/>
      <c r="S521" s="224"/>
      <c r="T521" s="192"/>
      <c r="U521" s="605">
        <v>3</v>
      </c>
      <c r="V521" s="589">
        <v>4114010013</v>
      </c>
      <c r="W521" s="649" t="s">
        <v>34</v>
      </c>
      <c r="X521" s="255" t="s">
        <v>6</v>
      </c>
    </row>
    <row r="522" spans="1:24" ht="18.75" hidden="1" x14ac:dyDescent="0.3">
      <c r="A522" s="647">
        <v>4</v>
      </c>
      <c r="B522" s="650" t="s">
        <v>212</v>
      </c>
      <c r="C522" s="441" t="s">
        <v>546</v>
      </c>
      <c r="D522" s="537" t="s">
        <v>6</v>
      </c>
      <c r="E522" s="192"/>
      <c r="F522" s="192"/>
      <c r="G522" s="569">
        <v>4</v>
      </c>
      <c r="H522" s="563">
        <v>4116010023</v>
      </c>
      <c r="I522" s="564" t="s">
        <v>167</v>
      </c>
      <c r="J522" s="537" t="s">
        <v>5</v>
      </c>
      <c r="K522" s="234"/>
      <c r="L522" s="234"/>
      <c r="M522" s="192"/>
      <c r="N522" s="648">
        <v>4</v>
      </c>
      <c r="O522" s="566">
        <v>4115010002</v>
      </c>
      <c r="P522" s="567" t="s">
        <v>84</v>
      </c>
      <c r="Q522" s="537" t="s">
        <v>6</v>
      </c>
      <c r="R522" s="429"/>
      <c r="S522" s="429"/>
      <c r="T522" s="192"/>
      <c r="U522" s="605">
        <v>4</v>
      </c>
      <c r="V522" s="651">
        <v>4114010002</v>
      </c>
      <c r="W522" s="652" t="s">
        <v>35</v>
      </c>
      <c r="X522" s="439" t="s">
        <v>5</v>
      </c>
    </row>
    <row r="523" spans="1:24" ht="18.75" hidden="1" x14ac:dyDescent="0.3">
      <c r="A523" s="647">
        <v>5</v>
      </c>
      <c r="B523" s="228" t="s">
        <v>220</v>
      </c>
      <c r="C523" s="229" t="s">
        <v>237</v>
      </c>
      <c r="D523" s="537" t="s">
        <v>6</v>
      </c>
      <c r="E523" s="192"/>
      <c r="F523" s="192"/>
      <c r="G523" s="569">
        <v>5</v>
      </c>
      <c r="H523" s="563">
        <v>4116010024</v>
      </c>
      <c r="I523" s="564" t="s">
        <v>168</v>
      </c>
      <c r="J523" s="537" t="s">
        <v>5</v>
      </c>
      <c r="K523" s="234"/>
      <c r="L523" s="234"/>
      <c r="M523" s="192"/>
      <c r="N523" s="565">
        <v>5</v>
      </c>
      <c r="O523" s="577">
        <v>4115010025</v>
      </c>
      <c r="P523" s="578" t="s">
        <v>85</v>
      </c>
      <c r="Q523" s="537" t="s">
        <v>5</v>
      </c>
      <c r="R523" s="217"/>
      <c r="S523" s="217"/>
      <c r="T523" s="192"/>
      <c r="U523" s="605">
        <v>5</v>
      </c>
      <c r="V523" s="594">
        <v>4114010003</v>
      </c>
      <c r="W523" s="595" t="s">
        <v>36</v>
      </c>
      <c r="X523" s="232" t="s">
        <v>5</v>
      </c>
    </row>
    <row r="524" spans="1:24" ht="18.75" hidden="1" x14ac:dyDescent="0.3">
      <c r="A524" s="647">
        <v>6</v>
      </c>
      <c r="B524" s="228" t="s">
        <v>226</v>
      </c>
      <c r="C524" s="229" t="s">
        <v>241</v>
      </c>
      <c r="D524" s="537" t="s">
        <v>5</v>
      </c>
      <c r="E524" s="192"/>
      <c r="F524" s="192"/>
      <c r="G524" s="569">
        <v>6</v>
      </c>
      <c r="H524" s="563">
        <v>4116010014</v>
      </c>
      <c r="I524" s="564" t="s">
        <v>169</v>
      </c>
      <c r="J524" s="537" t="s">
        <v>6</v>
      </c>
      <c r="K524" s="234"/>
      <c r="L524" s="234"/>
      <c r="M524" s="192"/>
      <c r="N524" s="648">
        <v>6</v>
      </c>
      <c r="O524" s="577">
        <v>4115010026</v>
      </c>
      <c r="P524" s="578" t="s">
        <v>86</v>
      </c>
      <c r="Q524" s="537" t="s">
        <v>5</v>
      </c>
      <c r="R524" s="217"/>
      <c r="S524" s="217"/>
      <c r="T524" s="192"/>
      <c r="U524" s="605">
        <v>6</v>
      </c>
      <c r="V524" s="587">
        <v>4114010014</v>
      </c>
      <c r="W524" s="588" t="s">
        <v>37</v>
      </c>
      <c r="X524" s="232" t="s">
        <v>5</v>
      </c>
    </row>
    <row r="525" spans="1:24" ht="18.75" hidden="1" x14ac:dyDescent="0.3">
      <c r="A525" s="647">
        <v>7</v>
      </c>
      <c r="B525" s="228" t="s">
        <v>227</v>
      </c>
      <c r="C525" s="229" t="s">
        <v>242</v>
      </c>
      <c r="D525" s="537" t="s">
        <v>6</v>
      </c>
      <c r="E525" s="192"/>
      <c r="F525" s="192"/>
      <c r="G525" s="569">
        <v>7</v>
      </c>
      <c r="H525" s="563">
        <v>4116010015</v>
      </c>
      <c r="I525" s="564" t="s">
        <v>170</v>
      </c>
      <c r="J525" s="537" t="s">
        <v>5</v>
      </c>
      <c r="K525" s="234"/>
      <c r="L525" s="234"/>
      <c r="M525" s="192"/>
      <c r="N525" s="565">
        <v>7</v>
      </c>
      <c r="O525" s="566">
        <v>4115010003</v>
      </c>
      <c r="P525" s="567" t="s">
        <v>87</v>
      </c>
      <c r="Q525" s="537" t="s">
        <v>5</v>
      </c>
      <c r="R525" s="217"/>
      <c r="S525" s="217"/>
      <c r="T525" s="192"/>
      <c r="U525" s="605">
        <v>7</v>
      </c>
      <c r="V525" s="587">
        <v>4116050029</v>
      </c>
      <c r="W525" s="588" t="s">
        <v>207</v>
      </c>
      <c r="X525" s="232" t="s">
        <v>5</v>
      </c>
    </row>
    <row r="526" spans="1:24" ht="18.75" hidden="1" x14ac:dyDescent="0.3">
      <c r="A526" s="647">
        <v>8</v>
      </c>
      <c r="B526" s="650" t="s">
        <v>213</v>
      </c>
      <c r="C526" s="441" t="s">
        <v>534</v>
      </c>
      <c r="D526" s="537" t="s">
        <v>6</v>
      </c>
      <c r="E526" s="192"/>
      <c r="F526" s="192"/>
      <c r="G526" s="569">
        <v>8</v>
      </c>
      <c r="H526" s="653">
        <v>4116010002</v>
      </c>
      <c r="I526" s="654" t="s">
        <v>171</v>
      </c>
      <c r="J526" s="537" t="s">
        <v>6</v>
      </c>
      <c r="K526" s="234"/>
      <c r="L526" s="234"/>
      <c r="M526" s="192"/>
      <c r="N526" s="648">
        <v>8</v>
      </c>
      <c r="O526" s="566">
        <v>4115010012</v>
      </c>
      <c r="P526" s="567" t="s">
        <v>88</v>
      </c>
      <c r="Q526" s="537" t="s">
        <v>6</v>
      </c>
      <c r="R526" s="655"/>
      <c r="S526" s="655"/>
      <c r="T526" s="192"/>
      <c r="U526" s="605">
        <v>8</v>
      </c>
      <c r="V526" s="589">
        <v>4114010015</v>
      </c>
      <c r="W526" s="649" t="s">
        <v>38</v>
      </c>
      <c r="X526" s="656" t="s">
        <v>5</v>
      </c>
    </row>
    <row r="527" spans="1:24" ht="18.75" hidden="1" x14ac:dyDescent="0.3">
      <c r="A527" s="647">
        <v>9</v>
      </c>
      <c r="B527" s="657" t="s">
        <v>214</v>
      </c>
      <c r="C527" s="501" t="s">
        <v>232</v>
      </c>
      <c r="D527" s="537" t="s">
        <v>6</v>
      </c>
      <c r="E527" s="192"/>
      <c r="F527" s="192"/>
      <c r="G527" s="569">
        <v>9</v>
      </c>
      <c r="H527" s="575">
        <v>4116010003</v>
      </c>
      <c r="I527" s="576" t="s">
        <v>172</v>
      </c>
      <c r="J527" s="537" t="s">
        <v>6</v>
      </c>
      <c r="K527" s="234"/>
      <c r="L527" s="234"/>
      <c r="M527" s="192"/>
      <c r="N527" s="565">
        <v>9</v>
      </c>
      <c r="O527" s="566">
        <v>4115010027</v>
      </c>
      <c r="P527" s="567" t="s">
        <v>89</v>
      </c>
      <c r="Q527" s="537" t="s">
        <v>6</v>
      </c>
      <c r="R527" s="217"/>
      <c r="S527" s="217"/>
      <c r="T527" s="192"/>
      <c r="U527" s="605">
        <v>9</v>
      </c>
      <c r="V527" s="594">
        <v>4114010004</v>
      </c>
      <c r="W527" s="595" t="s">
        <v>39</v>
      </c>
      <c r="X527" s="232" t="s">
        <v>6</v>
      </c>
    </row>
    <row r="528" spans="1:24" ht="15.75" hidden="1" customHeight="1" x14ac:dyDescent="0.3">
      <c r="A528" s="647">
        <v>10</v>
      </c>
      <c r="B528" s="658" t="s">
        <v>217</v>
      </c>
      <c r="C528" s="659" t="s">
        <v>234</v>
      </c>
      <c r="D528" s="537" t="s">
        <v>5</v>
      </c>
      <c r="E528" s="192"/>
      <c r="F528" s="192"/>
      <c r="G528" s="569">
        <v>10</v>
      </c>
      <c r="H528" s="563">
        <v>4116010016</v>
      </c>
      <c r="I528" s="564" t="s">
        <v>173</v>
      </c>
      <c r="J528" s="537" t="s">
        <v>6</v>
      </c>
      <c r="K528" s="234"/>
      <c r="L528" s="234"/>
      <c r="M528" s="192"/>
      <c r="N528" s="648">
        <v>10</v>
      </c>
      <c r="O528" s="566">
        <v>4115010028</v>
      </c>
      <c r="P528" s="567" t="s">
        <v>90</v>
      </c>
      <c r="Q528" s="537" t="s">
        <v>6</v>
      </c>
      <c r="R528" s="217"/>
      <c r="S528" s="217"/>
      <c r="T528" s="192"/>
      <c r="U528" s="605">
        <v>10</v>
      </c>
      <c r="V528" s="594">
        <v>4114010005</v>
      </c>
      <c r="W528" s="595" t="s">
        <v>40</v>
      </c>
      <c r="X528" s="232" t="s">
        <v>6</v>
      </c>
    </row>
    <row r="529" spans="1:24" ht="18.75" hidden="1" x14ac:dyDescent="0.3">
      <c r="A529" s="647">
        <v>11</v>
      </c>
      <c r="B529" s="657" t="s">
        <v>215</v>
      </c>
      <c r="C529" s="501" t="s">
        <v>233</v>
      </c>
      <c r="D529" s="537" t="s">
        <v>6</v>
      </c>
      <c r="E529" s="192"/>
      <c r="F529" s="192"/>
      <c r="G529" s="569">
        <v>11</v>
      </c>
      <c r="H529" s="563">
        <v>4116010017</v>
      </c>
      <c r="I529" s="564" t="s">
        <v>174</v>
      </c>
      <c r="J529" s="537" t="s">
        <v>5</v>
      </c>
      <c r="K529" s="234"/>
      <c r="L529" s="234"/>
      <c r="M529" s="192"/>
      <c r="N529" s="565">
        <v>11</v>
      </c>
      <c r="O529" s="566">
        <v>4115010005</v>
      </c>
      <c r="P529" s="567" t="s">
        <v>91</v>
      </c>
      <c r="Q529" s="537" t="s">
        <v>5</v>
      </c>
      <c r="R529" s="217"/>
      <c r="S529" s="217"/>
      <c r="T529" s="192"/>
      <c r="U529" s="605">
        <v>11</v>
      </c>
      <c r="V529" s="594">
        <v>4114010027</v>
      </c>
      <c r="W529" s="595" t="s">
        <v>16</v>
      </c>
      <c r="X529" s="232" t="s">
        <v>5</v>
      </c>
    </row>
    <row r="530" spans="1:24" ht="18.75" hidden="1" x14ac:dyDescent="0.3">
      <c r="A530" s="647">
        <v>12</v>
      </c>
      <c r="B530" s="660" t="s">
        <v>221</v>
      </c>
      <c r="C530" s="599" t="s">
        <v>761</v>
      </c>
      <c r="D530" s="536" t="s">
        <v>5</v>
      </c>
      <c r="E530" s="192"/>
      <c r="F530" s="192"/>
      <c r="G530" s="569">
        <v>12</v>
      </c>
      <c r="H530" s="563">
        <v>4116010018</v>
      </c>
      <c r="I530" s="564" t="s">
        <v>175</v>
      </c>
      <c r="J530" s="537" t="s">
        <v>5</v>
      </c>
      <c r="K530" s="234"/>
      <c r="L530" s="234"/>
      <c r="M530" s="192"/>
      <c r="N530" s="648">
        <v>12</v>
      </c>
      <c r="O530" s="577">
        <v>4115010013</v>
      </c>
      <c r="P530" s="578" t="s">
        <v>92</v>
      </c>
      <c r="Q530" s="537" t="s">
        <v>6</v>
      </c>
      <c r="R530" s="217"/>
      <c r="S530" s="217"/>
      <c r="T530" s="192"/>
      <c r="U530" s="605">
        <v>12</v>
      </c>
      <c r="V530" s="587">
        <v>4114010025</v>
      </c>
      <c r="W530" s="588" t="s">
        <v>41</v>
      </c>
      <c r="X530" s="232" t="s">
        <v>5</v>
      </c>
    </row>
    <row r="531" spans="1:24" ht="15.75" hidden="1" customHeight="1" x14ac:dyDescent="0.3">
      <c r="A531" s="647">
        <v>13</v>
      </c>
      <c r="B531" s="650" t="s">
        <v>216</v>
      </c>
      <c r="C531" s="441" t="s">
        <v>544</v>
      </c>
      <c r="D531" s="537" t="s">
        <v>5</v>
      </c>
      <c r="E531" s="192"/>
      <c r="F531" s="192"/>
      <c r="G531" s="569">
        <v>13</v>
      </c>
      <c r="H531" s="575">
        <v>4116010004</v>
      </c>
      <c r="I531" s="576" t="s">
        <v>176</v>
      </c>
      <c r="J531" s="537" t="s">
        <v>5</v>
      </c>
      <c r="K531" s="234"/>
      <c r="L531" s="234"/>
      <c r="M531" s="192"/>
      <c r="N531" s="565">
        <v>13</v>
      </c>
      <c r="O531" s="566">
        <v>4115010014</v>
      </c>
      <c r="P531" s="567" t="s">
        <v>93</v>
      </c>
      <c r="Q531" s="537" t="s">
        <v>6</v>
      </c>
      <c r="R531" s="224"/>
      <c r="S531" s="224"/>
      <c r="T531" s="192"/>
      <c r="U531" s="605">
        <v>13</v>
      </c>
      <c r="V531" s="661">
        <v>4114010016</v>
      </c>
      <c r="W531" s="662" t="s">
        <v>42</v>
      </c>
      <c r="X531" s="663" t="s">
        <v>6</v>
      </c>
    </row>
    <row r="532" spans="1:24" ht="18.75" hidden="1" x14ac:dyDescent="0.3">
      <c r="A532" s="647">
        <v>14</v>
      </c>
      <c r="B532" s="212" t="s">
        <v>222</v>
      </c>
      <c r="C532" s="227" t="s">
        <v>238</v>
      </c>
      <c r="D532" s="537" t="s">
        <v>5</v>
      </c>
      <c r="E532" s="192"/>
      <c r="F532" s="192"/>
      <c r="G532" s="569">
        <v>14</v>
      </c>
      <c r="H532" s="563">
        <v>4116010019</v>
      </c>
      <c r="I532" s="564" t="s">
        <v>177</v>
      </c>
      <c r="J532" s="534" t="s">
        <v>5</v>
      </c>
      <c r="K532" s="234"/>
      <c r="L532" s="234"/>
      <c r="M532" s="192"/>
      <c r="N532" s="648">
        <v>14</v>
      </c>
      <c r="O532" s="566">
        <v>4115010015</v>
      </c>
      <c r="P532" s="567" t="s">
        <v>94</v>
      </c>
      <c r="Q532" s="537" t="s">
        <v>5</v>
      </c>
      <c r="R532" s="217"/>
      <c r="S532" s="217"/>
      <c r="T532" s="192"/>
      <c r="U532" s="605">
        <v>14</v>
      </c>
      <c r="V532" s="594">
        <v>4114010007</v>
      </c>
      <c r="W532" s="595" t="s">
        <v>43</v>
      </c>
      <c r="X532" s="232" t="s">
        <v>5</v>
      </c>
    </row>
    <row r="533" spans="1:24" ht="18.75" hidden="1" x14ac:dyDescent="0.3">
      <c r="A533" s="647">
        <v>15</v>
      </c>
      <c r="B533" s="212" t="s">
        <v>228</v>
      </c>
      <c r="C533" s="227" t="s">
        <v>547</v>
      </c>
      <c r="D533" s="537" t="s">
        <v>5</v>
      </c>
      <c r="E533" s="192"/>
      <c r="F533" s="192"/>
      <c r="G533" s="569">
        <v>15</v>
      </c>
      <c r="H533" s="575">
        <v>4116010005</v>
      </c>
      <c r="I533" s="576" t="s">
        <v>178</v>
      </c>
      <c r="J533" s="537" t="s">
        <v>5</v>
      </c>
      <c r="K533" s="234"/>
      <c r="L533" s="234"/>
      <c r="M533" s="192"/>
      <c r="N533" s="565">
        <v>15</v>
      </c>
      <c r="O533" s="577">
        <v>4115010016</v>
      </c>
      <c r="P533" s="578" t="s">
        <v>95</v>
      </c>
      <c r="Q533" s="537" t="s">
        <v>6</v>
      </c>
      <c r="R533" s="217"/>
      <c r="S533" s="217"/>
      <c r="T533" s="192"/>
      <c r="U533" s="605">
        <v>15</v>
      </c>
      <c r="V533" s="587">
        <v>4114010017</v>
      </c>
      <c r="W533" s="588" t="s">
        <v>44</v>
      </c>
      <c r="X533" s="232" t="s">
        <v>6</v>
      </c>
    </row>
    <row r="534" spans="1:24" ht="18.75" hidden="1" x14ac:dyDescent="0.3">
      <c r="A534" s="647">
        <v>16</v>
      </c>
      <c r="B534" s="228" t="s">
        <v>229</v>
      </c>
      <c r="C534" s="229" t="s">
        <v>243</v>
      </c>
      <c r="D534" s="537" t="s">
        <v>5</v>
      </c>
      <c r="E534" s="192"/>
      <c r="F534" s="192"/>
      <c r="G534" s="569">
        <v>16</v>
      </c>
      <c r="H534" s="563">
        <v>4116010010</v>
      </c>
      <c r="I534" s="564" t="s">
        <v>179</v>
      </c>
      <c r="J534" s="534" t="s">
        <v>6</v>
      </c>
      <c r="K534" s="234"/>
      <c r="L534" s="234"/>
      <c r="M534" s="192"/>
      <c r="N534" s="648">
        <v>16</v>
      </c>
      <c r="O534" s="566">
        <v>4115010018</v>
      </c>
      <c r="P534" s="567" t="s">
        <v>96</v>
      </c>
      <c r="Q534" s="537" t="s">
        <v>5</v>
      </c>
      <c r="R534" s="224"/>
      <c r="S534" s="224"/>
      <c r="T534" s="192"/>
      <c r="U534" s="605">
        <v>16</v>
      </c>
      <c r="V534" s="664">
        <v>4114010008</v>
      </c>
      <c r="W534" s="665" t="s">
        <v>45</v>
      </c>
      <c r="X534" s="255" t="s">
        <v>5</v>
      </c>
    </row>
    <row r="535" spans="1:24" ht="18.75" hidden="1" x14ac:dyDescent="0.3">
      <c r="A535" s="647">
        <v>17</v>
      </c>
      <c r="B535" s="212" t="s">
        <v>230</v>
      </c>
      <c r="C535" s="227" t="s">
        <v>244</v>
      </c>
      <c r="D535" s="534" t="s">
        <v>5</v>
      </c>
      <c r="E535" s="192"/>
      <c r="F535" s="192"/>
      <c r="G535" s="569">
        <v>17</v>
      </c>
      <c r="H535" s="563">
        <v>4116010020</v>
      </c>
      <c r="I535" s="564" t="s">
        <v>180</v>
      </c>
      <c r="J535" s="537" t="s">
        <v>6</v>
      </c>
      <c r="K535" s="234"/>
      <c r="L535" s="234"/>
      <c r="M535" s="192"/>
      <c r="N535" s="565">
        <v>17</v>
      </c>
      <c r="O535" s="573">
        <v>4115010019</v>
      </c>
      <c r="P535" s="578" t="s">
        <v>97</v>
      </c>
      <c r="Q535" s="537" t="s">
        <v>6</v>
      </c>
      <c r="R535" s="224"/>
      <c r="S535" s="224"/>
      <c r="T535" s="192"/>
      <c r="U535" s="605">
        <v>17</v>
      </c>
      <c r="V535" s="666">
        <v>4114010009</v>
      </c>
      <c r="W535" s="665" t="s">
        <v>46</v>
      </c>
      <c r="X535" s="255" t="s">
        <v>5</v>
      </c>
    </row>
    <row r="536" spans="1:24" ht="18.75" hidden="1" x14ac:dyDescent="0.3">
      <c r="A536" s="647">
        <v>18</v>
      </c>
      <c r="B536" s="212" t="s">
        <v>231</v>
      </c>
      <c r="C536" s="227" t="s">
        <v>545</v>
      </c>
      <c r="D536" s="537" t="s">
        <v>5</v>
      </c>
      <c r="E536" s="192"/>
      <c r="F536" s="192"/>
      <c r="G536" s="569">
        <v>18</v>
      </c>
      <c r="H536" s="575">
        <v>4116010006</v>
      </c>
      <c r="I536" s="576" t="s">
        <v>181</v>
      </c>
      <c r="J536" s="537" t="s">
        <v>5</v>
      </c>
      <c r="K536" s="234"/>
      <c r="L536" s="234"/>
      <c r="M536" s="192"/>
      <c r="N536" s="648">
        <v>18</v>
      </c>
      <c r="O536" s="577">
        <v>4115010020</v>
      </c>
      <c r="P536" s="578" t="s">
        <v>98</v>
      </c>
      <c r="Q536" s="537" t="s">
        <v>5</v>
      </c>
      <c r="R536" s="217"/>
      <c r="S536" s="217"/>
      <c r="T536" s="192"/>
      <c r="U536" s="605">
        <v>18</v>
      </c>
      <c r="V536" s="594">
        <v>4114010018</v>
      </c>
      <c r="W536" s="595" t="s">
        <v>47</v>
      </c>
      <c r="X536" s="232" t="s">
        <v>6</v>
      </c>
    </row>
    <row r="537" spans="1:24" ht="18.75" hidden="1" x14ac:dyDescent="0.3">
      <c r="A537" s="667">
        <v>19</v>
      </c>
      <c r="B537" s="228" t="s">
        <v>223</v>
      </c>
      <c r="C537" s="229" t="s">
        <v>239</v>
      </c>
      <c r="D537" s="537" t="s">
        <v>5</v>
      </c>
      <c r="E537" s="192"/>
      <c r="F537" s="192"/>
      <c r="G537" s="569">
        <v>19</v>
      </c>
      <c r="H537" s="575">
        <v>4116010007</v>
      </c>
      <c r="I537" s="576" t="s">
        <v>182</v>
      </c>
      <c r="J537" s="537" t="s">
        <v>5</v>
      </c>
      <c r="K537" s="234"/>
      <c r="L537" s="234"/>
      <c r="M537" s="192"/>
      <c r="N537" s="565">
        <v>19</v>
      </c>
      <c r="O537" s="566">
        <v>4115010023</v>
      </c>
      <c r="P537" s="567" t="s">
        <v>99</v>
      </c>
      <c r="Q537" s="537" t="s">
        <v>5</v>
      </c>
      <c r="R537" s="217"/>
      <c r="S537" s="217"/>
      <c r="T537" s="192"/>
      <c r="U537" s="605">
        <v>19</v>
      </c>
      <c r="V537" s="587">
        <v>4114010010</v>
      </c>
      <c r="W537" s="588" t="s">
        <v>48</v>
      </c>
      <c r="X537" s="232" t="s">
        <v>6</v>
      </c>
    </row>
    <row r="538" spans="1:24" ht="18.75" hidden="1" x14ac:dyDescent="0.3">
      <c r="A538" s="667">
        <v>20</v>
      </c>
      <c r="B538" s="228" t="s">
        <v>224</v>
      </c>
      <c r="C538" s="229" t="s">
        <v>240</v>
      </c>
      <c r="D538" s="537" t="s">
        <v>6</v>
      </c>
      <c r="E538" s="192"/>
      <c r="F538" s="192"/>
      <c r="G538" s="569">
        <v>20</v>
      </c>
      <c r="H538" s="539">
        <v>4116010011</v>
      </c>
      <c r="I538" s="540" t="s">
        <v>183</v>
      </c>
      <c r="J538" s="537" t="s">
        <v>5</v>
      </c>
      <c r="K538" s="217"/>
      <c r="L538" s="234"/>
      <c r="M538" s="192"/>
      <c r="N538" s="648">
        <v>20</v>
      </c>
      <c r="O538" s="577">
        <v>4115010024</v>
      </c>
      <c r="P538" s="578" t="s">
        <v>100</v>
      </c>
      <c r="Q538" s="537" t="s">
        <v>6</v>
      </c>
      <c r="R538" s="217"/>
      <c r="S538" s="217"/>
      <c r="T538" s="192"/>
      <c r="U538" s="605"/>
      <c r="V538" s="594">
        <v>4114010020</v>
      </c>
      <c r="W538" s="595" t="s">
        <v>49</v>
      </c>
      <c r="X538" s="232" t="s">
        <v>6</v>
      </c>
    </row>
    <row r="539" spans="1:24" ht="18.75" hidden="1" x14ac:dyDescent="0.2">
      <c r="A539" s="667">
        <v>21</v>
      </c>
      <c r="B539" s="539"/>
      <c r="C539" s="540"/>
      <c r="D539" s="534"/>
      <c r="E539" s="192"/>
      <c r="F539" s="192"/>
      <c r="G539" s="572"/>
      <c r="H539" s="563">
        <v>4116010012</v>
      </c>
      <c r="I539" s="564" t="s">
        <v>184</v>
      </c>
      <c r="J539" s="537" t="s">
        <v>6</v>
      </c>
      <c r="K539" s="217"/>
      <c r="L539" s="217"/>
      <c r="M539" s="192"/>
      <c r="N539" s="565">
        <v>21</v>
      </c>
      <c r="O539" s="587"/>
      <c r="P539" s="588"/>
      <c r="Q539" s="232"/>
      <c r="R539" s="217"/>
      <c r="S539" s="217"/>
      <c r="T539" s="192"/>
      <c r="U539" s="605"/>
      <c r="V539" s="587">
        <v>4114010021</v>
      </c>
      <c r="W539" s="588" t="s">
        <v>50</v>
      </c>
      <c r="X539" s="232" t="s">
        <v>6</v>
      </c>
    </row>
    <row r="540" spans="1:24" ht="18.75" hidden="1" x14ac:dyDescent="0.2">
      <c r="A540" s="667">
        <v>22</v>
      </c>
      <c r="B540" s="539"/>
      <c r="C540" s="540"/>
      <c r="D540" s="534"/>
      <c r="E540" s="192"/>
      <c r="F540" s="192"/>
      <c r="G540" s="572"/>
      <c r="H540" s="563">
        <v>4116010021</v>
      </c>
      <c r="I540" s="564" t="s">
        <v>185</v>
      </c>
      <c r="J540" s="537" t="s">
        <v>5</v>
      </c>
      <c r="K540" s="217"/>
      <c r="L540" s="217"/>
      <c r="M540" s="192"/>
      <c r="N540" s="648">
        <v>22</v>
      </c>
      <c r="O540" s="587"/>
      <c r="P540" s="588"/>
      <c r="Q540" s="232"/>
      <c r="R540" s="217"/>
      <c r="S540" s="217"/>
      <c r="T540" s="192"/>
      <c r="U540" s="605"/>
      <c r="V540" s="587">
        <v>4114010022</v>
      </c>
      <c r="W540" s="588" t="s">
        <v>51</v>
      </c>
      <c r="X540" s="232" t="s">
        <v>6</v>
      </c>
    </row>
    <row r="541" spans="1:24" ht="18.75" hidden="1" x14ac:dyDescent="0.2">
      <c r="A541" s="569"/>
      <c r="B541" s="589"/>
      <c r="C541" s="649"/>
      <c r="D541" s="255"/>
      <c r="E541" s="192"/>
      <c r="F541" s="192"/>
      <c r="G541" s="572"/>
      <c r="H541" s="587"/>
      <c r="I541" s="588"/>
      <c r="J541" s="232"/>
      <c r="K541" s="217"/>
      <c r="L541" s="217"/>
      <c r="M541" s="192"/>
      <c r="N541" s="565">
        <v>23</v>
      </c>
      <c r="O541" s="587"/>
      <c r="P541" s="588"/>
      <c r="Q541" s="232"/>
      <c r="R541" s="217"/>
      <c r="S541" s="217"/>
      <c r="T541" s="192"/>
      <c r="U541" s="605"/>
      <c r="V541" s="587">
        <v>4114010026</v>
      </c>
      <c r="W541" s="588" t="s">
        <v>52</v>
      </c>
      <c r="X541" s="232" t="s">
        <v>6</v>
      </c>
    </row>
    <row r="542" spans="1:24" ht="18.75" hidden="1" x14ac:dyDescent="0.2">
      <c r="A542" s="569"/>
      <c r="B542" s="587"/>
      <c r="C542" s="588"/>
      <c r="D542" s="232"/>
      <c r="E542" s="192"/>
      <c r="F542" s="192"/>
      <c r="G542" s="572"/>
      <c r="H542" s="587"/>
      <c r="I542" s="588"/>
      <c r="J542" s="232"/>
      <c r="K542" s="328"/>
      <c r="L542" s="217"/>
      <c r="M542" s="192"/>
      <c r="N542" s="648">
        <v>24</v>
      </c>
      <c r="O542" s="589"/>
      <c r="P542" s="649"/>
      <c r="Q542" s="255"/>
      <c r="R542" s="217"/>
      <c r="S542" s="217"/>
      <c r="T542" s="192"/>
      <c r="U542" s="668"/>
      <c r="V542" s="587">
        <v>4114010023</v>
      </c>
      <c r="W542" s="588" t="s">
        <v>53</v>
      </c>
      <c r="X542" s="232" t="s">
        <v>6</v>
      </c>
    </row>
    <row r="543" spans="1:24" ht="19.5" hidden="1" thickBot="1" x14ac:dyDescent="0.25">
      <c r="A543" s="569"/>
      <c r="B543" s="669"/>
      <c r="C543" s="670"/>
      <c r="D543" s="671"/>
      <c r="E543" s="192"/>
      <c r="F543" s="192"/>
      <c r="G543" s="317"/>
      <c r="H543" s="672"/>
      <c r="I543" s="673"/>
      <c r="J543" s="674"/>
      <c r="K543" s="192"/>
      <c r="L543" s="328"/>
      <c r="M543" s="192"/>
      <c r="N543" s="565">
        <v>25</v>
      </c>
      <c r="O543" s="589"/>
      <c r="P543" s="649"/>
      <c r="Q543" s="255"/>
      <c r="R543" s="217"/>
      <c r="S543" s="217"/>
      <c r="T543" s="192"/>
      <c r="U543" s="317"/>
      <c r="V543" s="587">
        <v>4114010024</v>
      </c>
      <c r="W543" s="588" t="s">
        <v>54</v>
      </c>
      <c r="X543" s="232" t="s">
        <v>5</v>
      </c>
    </row>
    <row r="544" spans="1:24" hidden="1" x14ac:dyDescent="0.2">
      <c r="A544" s="193"/>
      <c r="B544" s="193"/>
      <c r="C544" s="193"/>
      <c r="D544" s="193"/>
      <c r="E544" s="192"/>
      <c r="F544" s="192"/>
      <c r="G544" s="328"/>
      <c r="H544" s="368"/>
      <c r="K544" s="192"/>
      <c r="L544" s="192"/>
      <c r="M544" s="193"/>
      <c r="N544" s="328"/>
      <c r="O544" s="328"/>
      <c r="P544" s="329"/>
      <c r="Q544" s="328"/>
      <c r="R544" s="328"/>
      <c r="S544" s="328"/>
      <c r="T544" s="193"/>
      <c r="U544" s="328"/>
      <c r="V544" s="328"/>
      <c r="W544" s="329"/>
      <c r="X544" s="328"/>
    </row>
    <row r="545" spans="1:24" ht="19.5" hidden="1" customHeight="1" x14ac:dyDescent="0.2">
      <c r="A545" s="192"/>
      <c r="B545" s="368"/>
      <c r="C545" s="369" t="s">
        <v>8</v>
      </c>
      <c r="D545" s="192">
        <f>COUNTIF(D519:D543,"L")</f>
        <v>12</v>
      </c>
      <c r="E545" s="192"/>
      <c r="F545" s="192"/>
      <c r="G545" s="192"/>
      <c r="H545" s="368"/>
      <c r="I545" s="620" t="s">
        <v>8</v>
      </c>
      <c r="J545" s="192">
        <f>COUNTIF(J518:J541,"L")</f>
        <v>14</v>
      </c>
      <c r="K545" s="193"/>
      <c r="L545" s="192"/>
      <c r="M545" s="193"/>
      <c r="N545" s="192"/>
      <c r="O545" s="368"/>
      <c r="P545" s="620" t="s">
        <v>8</v>
      </c>
      <c r="Q545" s="192">
        <f>COUNTIF(Q519:Q542,"L")</f>
        <v>11</v>
      </c>
      <c r="R545" s="192"/>
      <c r="S545" s="192"/>
      <c r="T545" s="193"/>
      <c r="U545" s="192"/>
      <c r="V545" s="368"/>
      <c r="W545" s="620" t="s">
        <v>8</v>
      </c>
      <c r="X545" s="192">
        <f>COUNTIF(X519:X542,"L")</f>
        <v>11</v>
      </c>
    </row>
    <row r="546" spans="1:24" ht="19.5" hidden="1" customHeight="1" thickBot="1" x14ac:dyDescent="0.25">
      <c r="A546" s="192"/>
      <c r="B546" s="368"/>
      <c r="C546" s="369" t="s">
        <v>13</v>
      </c>
      <c r="D546" s="192">
        <f>COUNTIF(D519:D543,"P")</f>
        <v>8</v>
      </c>
      <c r="E546" s="192"/>
      <c r="F546" s="192"/>
      <c r="G546" s="192"/>
      <c r="H546" s="368"/>
      <c r="I546" s="620" t="s">
        <v>13</v>
      </c>
      <c r="J546" s="192">
        <f>COUNTIF(J518:J541,"P")</f>
        <v>8</v>
      </c>
      <c r="K546" s="193"/>
      <c r="L546" s="193"/>
      <c r="M546" s="193"/>
      <c r="N546" s="192"/>
      <c r="O546" s="368"/>
      <c r="P546" s="620" t="s">
        <v>13</v>
      </c>
      <c r="Q546" s="192">
        <f>COUNTIF(Q519:Q542,"P")</f>
        <v>9</v>
      </c>
      <c r="R546" s="192"/>
      <c r="S546" s="192"/>
      <c r="T546" s="193"/>
      <c r="U546" s="192"/>
      <c r="V546" s="368"/>
      <c r="W546" s="620" t="s">
        <v>13</v>
      </c>
      <c r="X546" s="192">
        <f>COUNTIF(X519:X542,"P")</f>
        <v>13</v>
      </c>
    </row>
    <row r="547" spans="1:24" ht="19.5" hidden="1" customHeight="1" x14ac:dyDescent="0.2">
      <c r="A547" s="192"/>
      <c r="B547" s="368"/>
      <c r="C547" s="365"/>
      <c r="D547" s="621">
        <f>SUM(D545:D546)</f>
        <v>20</v>
      </c>
      <c r="E547" s="192"/>
      <c r="F547" s="192"/>
      <c r="G547" s="192"/>
      <c r="H547" s="368"/>
      <c r="I547" s="622"/>
      <c r="J547" s="621">
        <f>SUM(J545:J546)</f>
        <v>22</v>
      </c>
      <c r="K547" s="193"/>
      <c r="L547" s="193"/>
      <c r="M547" s="193"/>
      <c r="N547" s="192"/>
      <c r="O547" s="368"/>
      <c r="P547" s="622"/>
      <c r="Q547" s="621">
        <f>SUM(Q545:Q546)</f>
        <v>20</v>
      </c>
      <c r="R547" s="193"/>
      <c r="S547" s="193"/>
      <c r="T547" s="193"/>
      <c r="U547" s="192"/>
      <c r="V547" s="368"/>
      <c r="W547" s="622"/>
      <c r="X547" s="621">
        <f>SUM(X545:X546)</f>
        <v>24</v>
      </c>
    </row>
    <row r="548" spans="1:24" ht="19.5" customHeight="1" x14ac:dyDescent="0.2">
      <c r="A548" s="192"/>
      <c r="B548" s="368"/>
      <c r="C548" s="191"/>
      <c r="D548" s="193"/>
      <c r="E548" s="192"/>
      <c r="F548" s="192"/>
      <c r="G548" s="192"/>
      <c r="H548" s="368"/>
      <c r="I548" s="622"/>
      <c r="J548" s="193"/>
      <c r="K548" s="193"/>
      <c r="L548" s="193"/>
      <c r="M548" s="193"/>
      <c r="N548" s="192"/>
      <c r="O548" s="368"/>
      <c r="P548" s="622"/>
      <c r="Q548" s="193"/>
      <c r="R548" s="193"/>
      <c r="S548" s="193"/>
      <c r="T548" s="193"/>
      <c r="U548" s="192"/>
      <c r="V548" s="368"/>
      <c r="W548" s="622"/>
      <c r="X548" s="193"/>
    </row>
    <row r="549" spans="1:24" ht="19.5" customHeight="1" x14ac:dyDescent="0.2">
      <c r="A549" s="192"/>
      <c r="B549" s="368"/>
      <c r="C549" s="365"/>
      <c r="D549" s="193"/>
      <c r="E549" s="192"/>
      <c r="F549" s="192"/>
      <c r="G549" s="192"/>
      <c r="H549" s="368"/>
      <c r="I549" s="622"/>
      <c r="J549" s="193"/>
      <c r="L549" s="193"/>
      <c r="M549" s="193"/>
      <c r="N549" s="192"/>
      <c r="O549" s="368"/>
      <c r="P549" s="622"/>
      <c r="Q549" s="193"/>
      <c r="R549" s="193"/>
      <c r="S549" s="193"/>
      <c r="T549" s="193"/>
      <c r="U549" s="192"/>
      <c r="V549" s="368"/>
      <c r="W549" s="622"/>
      <c r="X549" s="193"/>
    </row>
    <row r="550" spans="1:24" ht="19.5" customHeight="1" x14ac:dyDescent="0.25">
      <c r="A550" s="192"/>
      <c r="B550" s="192"/>
      <c r="C550" s="193"/>
      <c r="D550" s="193"/>
      <c r="E550" s="192"/>
      <c r="F550" s="192"/>
      <c r="G550" s="192"/>
      <c r="H550" s="675"/>
      <c r="I550" s="675"/>
      <c r="M550" s="193"/>
      <c r="N550" s="192"/>
      <c r="O550" s="368"/>
      <c r="P550" s="622"/>
      <c r="Q550" s="193"/>
      <c r="R550" s="193"/>
      <c r="S550" s="193"/>
      <c r="T550" s="193"/>
      <c r="U550" s="192"/>
      <c r="V550" s="368"/>
      <c r="W550" s="622"/>
      <c r="X550" s="193"/>
    </row>
    <row r="551" spans="1:24" ht="18" x14ac:dyDescent="0.25">
      <c r="A551" s="676" t="s">
        <v>1059</v>
      </c>
      <c r="B551" s="675"/>
      <c r="C551" s="677"/>
      <c r="D551" s="675"/>
      <c r="E551" s="675"/>
      <c r="F551" s="675"/>
      <c r="G551" s="675"/>
      <c r="H551" s="675"/>
      <c r="I551" s="675"/>
      <c r="N551" s="417"/>
    </row>
    <row r="552" spans="1:24" ht="18" x14ac:dyDescent="0.25">
      <c r="A552" s="676" t="str">
        <f>$A$2</f>
        <v>MAHASISWA TINGKAT 1 (SATU) TAHUN MASUK 2021 - SEMESTER GENAP 2021 / 2022</v>
      </c>
      <c r="B552" s="675"/>
      <c r="C552" s="677"/>
      <c r="D552" s="675"/>
      <c r="E552" s="675"/>
      <c r="F552" s="675"/>
      <c r="G552" s="675"/>
      <c r="H552" s="675"/>
      <c r="I552" s="675"/>
      <c r="N552" s="417"/>
    </row>
    <row r="553" spans="1:24" ht="18" x14ac:dyDescent="0.25">
      <c r="A553" s="676" t="s">
        <v>9</v>
      </c>
      <c r="B553" s="675"/>
      <c r="C553" s="677"/>
      <c r="D553" s="675"/>
      <c r="E553" s="675"/>
      <c r="F553" s="675"/>
      <c r="G553" s="675"/>
      <c r="K553" s="194"/>
      <c r="N553" s="417"/>
    </row>
    <row r="554" spans="1:24" ht="15.75" x14ac:dyDescent="0.25">
      <c r="H554" s="194"/>
      <c r="I554" s="194"/>
      <c r="J554" s="194"/>
      <c r="K554" s="201"/>
      <c r="L554" s="194"/>
    </row>
    <row r="555" spans="1:24" ht="16.5" thickBot="1" x14ac:dyDescent="0.3">
      <c r="A555" s="194" t="str">
        <f>CONCATENATE("KELAS/ SEMESTER : I TKG 1/ ",'Pembimbing Akademik'!D33)</f>
        <v>KELAS/ SEMESTER : I TKG 1/ 2</v>
      </c>
      <c r="B555" s="194"/>
      <c r="C555" s="195"/>
      <c r="D555" s="194"/>
      <c r="E555" s="194"/>
      <c r="F555" s="194"/>
      <c r="G555" s="194" t="str">
        <f>CONCATENATE("KELAS/ SEMESTER : I TKG 2/ ",'Pembimbing Akademik'!D33)</f>
        <v>KELAS/ SEMESTER : I TKG 2/ 2</v>
      </c>
      <c r="H555" s="194"/>
      <c r="I555" s="195"/>
      <c r="J555" s="201"/>
      <c r="K555" s="201"/>
      <c r="L555" s="201"/>
      <c r="M555" s="194"/>
      <c r="N555" s="194" t="str">
        <f>CONCATENATE("KELAS/ SEMESTER : I TKG 3/ ",'Pembimbing Akademik'!D33)</f>
        <v>KELAS/ SEMESTER : I TKG 3/ 2</v>
      </c>
      <c r="O555" s="194"/>
      <c r="P555" s="195"/>
      <c r="Q555" s="201"/>
    </row>
    <row r="556" spans="1:24" ht="19.5" thickBot="1" x14ac:dyDescent="0.3">
      <c r="A556" s="197" t="s">
        <v>10</v>
      </c>
      <c r="B556" s="198" t="s">
        <v>2</v>
      </c>
      <c r="C556" s="198" t="s">
        <v>3</v>
      </c>
      <c r="D556" s="199" t="s">
        <v>11</v>
      </c>
      <c r="E556" s="194"/>
      <c r="F556" s="194"/>
      <c r="G556" s="678" t="s">
        <v>10</v>
      </c>
      <c r="H556" s="679" t="s">
        <v>2</v>
      </c>
      <c r="I556" s="679" t="s">
        <v>3</v>
      </c>
      <c r="J556" s="524" t="s">
        <v>11</v>
      </c>
      <c r="K556" s="437"/>
      <c r="L556" s="201"/>
      <c r="M556" s="194"/>
      <c r="N556" s="678" t="s">
        <v>10</v>
      </c>
      <c r="O556" s="679" t="s">
        <v>2</v>
      </c>
      <c r="P556" s="679" t="s">
        <v>3</v>
      </c>
      <c r="Q556" s="524" t="s">
        <v>11</v>
      </c>
    </row>
    <row r="557" spans="1:24" ht="18.75" x14ac:dyDescent="0.3">
      <c r="A557" s="247"/>
      <c r="B557" s="248"/>
      <c r="C557" s="248"/>
      <c r="D557" s="249"/>
      <c r="E557" s="194"/>
      <c r="F557" s="194"/>
      <c r="G557" s="526"/>
      <c r="H557" s="680"/>
      <c r="I557" s="681"/>
      <c r="J557" s="682"/>
      <c r="K557" s="683"/>
      <c r="L557" s="437"/>
      <c r="M557" s="194"/>
      <c r="N557" s="526"/>
      <c r="O557" s="680"/>
      <c r="P557" s="681"/>
      <c r="Q557" s="682"/>
    </row>
    <row r="558" spans="1:24" ht="18.75" x14ac:dyDescent="0.3">
      <c r="A558" s="565">
        <v>1</v>
      </c>
      <c r="B558" s="71">
        <v>2101421032</v>
      </c>
      <c r="C558" s="82" t="s">
        <v>1242</v>
      </c>
      <c r="D558" s="73" t="s">
        <v>6</v>
      </c>
      <c r="E558" s="250"/>
      <c r="F558" s="236"/>
      <c r="G558" s="684">
        <v>1</v>
      </c>
      <c r="H558" s="75">
        <v>2101421046</v>
      </c>
      <c r="I558" s="76" t="s">
        <v>1266</v>
      </c>
      <c r="J558" s="77" t="s">
        <v>5</v>
      </c>
      <c r="K558" s="683"/>
      <c r="N558" s="684">
        <v>1</v>
      </c>
      <c r="O558" s="75">
        <v>2101421049</v>
      </c>
      <c r="P558" s="76" t="s">
        <v>1289</v>
      </c>
      <c r="Q558" s="77" t="s">
        <v>5</v>
      </c>
    </row>
    <row r="559" spans="1:24" ht="18.75" x14ac:dyDescent="0.3">
      <c r="A559" s="648">
        <v>2</v>
      </c>
      <c r="B559" s="71">
        <v>2101421030</v>
      </c>
      <c r="C559" s="82" t="s">
        <v>1243</v>
      </c>
      <c r="D559" s="73" t="s">
        <v>5</v>
      </c>
      <c r="E559" s="250"/>
      <c r="F559" s="236"/>
      <c r="G559" s="572">
        <v>2</v>
      </c>
      <c r="H559" s="75">
        <v>2101421061</v>
      </c>
      <c r="I559" s="76" t="s">
        <v>1267</v>
      </c>
      <c r="J559" s="77" t="s">
        <v>5</v>
      </c>
      <c r="K559" s="683"/>
      <c r="N559" s="572">
        <v>2</v>
      </c>
      <c r="O559" s="75">
        <v>2101421068</v>
      </c>
      <c r="P559" s="76" t="s">
        <v>1290</v>
      </c>
      <c r="Q559" s="77" t="s">
        <v>6</v>
      </c>
    </row>
    <row r="560" spans="1:24" ht="18.75" x14ac:dyDescent="0.3">
      <c r="A560" s="565">
        <v>3</v>
      </c>
      <c r="B560" s="71">
        <v>2101421009</v>
      </c>
      <c r="C560" s="82" t="s">
        <v>1244</v>
      </c>
      <c r="D560" s="73" t="s">
        <v>5</v>
      </c>
      <c r="E560" s="250"/>
      <c r="F560" s="236"/>
      <c r="G560" s="684">
        <v>3</v>
      </c>
      <c r="H560" s="75">
        <v>2101421025</v>
      </c>
      <c r="I560" s="76" t="s">
        <v>1268</v>
      </c>
      <c r="J560" s="77" t="s">
        <v>5</v>
      </c>
      <c r="K560" s="683"/>
      <c r="N560" s="684">
        <v>3</v>
      </c>
      <c r="O560" s="75">
        <v>2101421062</v>
      </c>
      <c r="P560" s="76" t="s">
        <v>1291</v>
      </c>
      <c r="Q560" s="77" t="s">
        <v>6</v>
      </c>
    </row>
    <row r="561" spans="1:17" ht="18.75" x14ac:dyDescent="0.3">
      <c r="A561" s="648">
        <v>4</v>
      </c>
      <c r="B561" s="71">
        <v>2101421043</v>
      </c>
      <c r="C561" s="82" t="s">
        <v>1245</v>
      </c>
      <c r="D561" s="73" t="s">
        <v>6</v>
      </c>
      <c r="E561" s="250"/>
      <c r="F561" s="236"/>
      <c r="G561" s="572">
        <v>4</v>
      </c>
      <c r="H561" s="75">
        <v>2101421041</v>
      </c>
      <c r="I561" s="76" t="s">
        <v>1269</v>
      </c>
      <c r="J561" s="77" t="s">
        <v>5</v>
      </c>
      <c r="K561" s="683"/>
      <c r="N561" s="572">
        <v>4</v>
      </c>
      <c r="O561" s="75">
        <v>2101421020</v>
      </c>
      <c r="P561" s="76" t="s">
        <v>1292</v>
      </c>
      <c r="Q561" s="77" t="s">
        <v>5</v>
      </c>
    </row>
    <row r="562" spans="1:17" ht="18.75" x14ac:dyDescent="0.3">
      <c r="A562" s="565">
        <v>5</v>
      </c>
      <c r="B562" s="71">
        <v>2101421071</v>
      </c>
      <c r="C562" s="82" t="s">
        <v>1246</v>
      </c>
      <c r="D562" s="73" t="s">
        <v>5</v>
      </c>
      <c r="E562" s="250"/>
      <c r="F562" s="236"/>
      <c r="G562" s="684">
        <v>5</v>
      </c>
      <c r="H562" s="75">
        <v>2101421014</v>
      </c>
      <c r="I562" s="76" t="s">
        <v>1270</v>
      </c>
      <c r="J562" s="77" t="s">
        <v>6</v>
      </c>
      <c r="K562" s="683"/>
      <c r="N562" s="684">
        <v>5</v>
      </c>
      <c r="O562" s="75">
        <v>2101421035</v>
      </c>
      <c r="P562" s="76" t="s">
        <v>1293</v>
      </c>
      <c r="Q562" s="77" t="s">
        <v>6</v>
      </c>
    </row>
    <row r="563" spans="1:17" ht="18.75" x14ac:dyDescent="0.3">
      <c r="A563" s="648">
        <v>6</v>
      </c>
      <c r="B563" s="71">
        <v>2101421048</v>
      </c>
      <c r="C563" s="82" t="s">
        <v>1247</v>
      </c>
      <c r="D563" s="73" t="s">
        <v>5</v>
      </c>
      <c r="E563" s="250"/>
      <c r="F563" s="236"/>
      <c r="G563" s="572">
        <v>6</v>
      </c>
      <c r="H563" s="75">
        <v>2101421050</v>
      </c>
      <c r="I563" s="76" t="s">
        <v>1271</v>
      </c>
      <c r="J563" s="77" t="s">
        <v>5</v>
      </c>
      <c r="K563" s="683"/>
      <c r="N563" s="572">
        <v>6</v>
      </c>
      <c r="O563" s="75">
        <v>2101421008</v>
      </c>
      <c r="P563" s="76" t="s">
        <v>1294</v>
      </c>
      <c r="Q563" s="77" t="s">
        <v>6</v>
      </c>
    </row>
    <row r="564" spans="1:17" ht="18.75" x14ac:dyDescent="0.3">
      <c r="A564" s="565">
        <v>7</v>
      </c>
      <c r="B564" s="71">
        <v>2101421059</v>
      </c>
      <c r="C564" s="82" t="s">
        <v>1248</v>
      </c>
      <c r="D564" s="73" t="s">
        <v>5</v>
      </c>
      <c r="E564" s="250"/>
      <c r="F564" s="236"/>
      <c r="G564" s="684">
        <v>7</v>
      </c>
      <c r="H564" s="75">
        <v>2101421070</v>
      </c>
      <c r="I564" s="76" t="s">
        <v>1272</v>
      </c>
      <c r="J564" s="77" t="s">
        <v>5</v>
      </c>
      <c r="K564" s="685"/>
      <c r="N564" s="684">
        <v>7</v>
      </c>
      <c r="O564" s="75">
        <v>2101421052</v>
      </c>
      <c r="P564" s="76" t="s">
        <v>1065</v>
      </c>
      <c r="Q564" s="77" t="s">
        <v>5</v>
      </c>
    </row>
    <row r="565" spans="1:17" ht="18.75" x14ac:dyDescent="0.3">
      <c r="A565" s="648">
        <v>8</v>
      </c>
      <c r="B565" s="71">
        <v>2101421042</v>
      </c>
      <c r="C565" s="82" t="s">
        <v>1249</v>
      </c>
      <c r="D565" s="73" t="s">
        <v>5</v>
      </c>
      <c r="E565" s="250"/>
      <c r="F565" s="236"/>
      <c r="G565" s="572">
        <v>8</v>
      </c>
      <c r="H565" s="75">
        <v>2101421003</v>
      </c>
      <c r="I565" s="76" t="s">
        <v>1273</v>
      </c>
      <c r="J565" s="116" t="s">
        <v>6</v>
      </c>
      <c r="K565" s="683"/>
      <c r="N565" s="572">
        <v>8</v>
      </c>
      <c r="O565" s="75">
        <v>2101421047</v>
      </c>
      <c r="P565" s="76" t="s">
        <v>1295</v>
      </c>
      <c r="Q565" s="116" t="s">
        <v>6</v>
      </c>
    </row>
    <row r="566" spans="1:17" ht="18.75" x14ac:dyDescent="0.3">
      <c r="A566" s="565">
        <v>9</v>
      </c>
      <c r="B566" s="71">
        <v>2101421026</v>
      </c>
      <c r="C566" s="82" t="s">
        <v>1250</v>
      </c>
      <c r="D566" s="73" t="s">
        <v>5</v>
      </c>
      <c r="E566" s="250"/>
      <c r="F566" s="236"/>
      <c r="G566" s="684">
        <v>9</v>
      </c>
      <c r="H566" s="75">
        <v>2101421069</v>
      </c>
      <c r="I566" s="76" t="s">
        <v>1274</v>
      </c>
      <c r="J566" s="77" t="s">
        <v>6</v>
      </c>
      <c r="K566" s="683"/>
      <c r="N566" s="684">
        <v>9</v>
      </c>
      <c r="O566" s="75">
        <v>2101421017</v>
      </c>
      <c r="P566" s="76" t="s">
        <v>1297</v>
      </c>
      <c r="Q566" s="77" t="s">
        <v>6</v>
      </c>
    </row>
    <row r="567" spans="1:17" ht="18.75" x14ac:dyDescent="0.3">
      <c r="A567" s="648">
        <v>10</v>
      </c>
      <c r="B567" s="71">
        <v>2101421002</v>
      </c>
      <c r="C567" s="82" t="s">
        <v>1251</v>
      </c>
      <c r="D567" s="73" t="s">
        <v>6</v>
      </c>
      <c r="E567" s="250"/>
      <c r="F567" s="236"/>
      <c r="G567" s="572">
        <v>10</v>
      </c>
      <c r="H567" s="75">
        <v>2101421022</v>
      </c>
      <c r="I567" s="76" t="s">
        <v>1275</v>
      </c>
      <c r="J567" s="77" t="s">
        <v>5</v>
      </c>
      <c r="K567" s="683"/>
      <c r="N567" s="572">
        <v>10</v>
      </c>
      <c r="O567" s="75">
        <v>2101421067</v>
      </c>
      <c r="P567" s="76" t="s">
        <v>1298</v>
      </c>
      <c r="Q567" s="77" t="s">
        <v>5</v>
      </c>
    </row>
    <row r="568" spans="1:17" ht="18.75" x14ac:dyDescent="0.3">
      <c r="A568" s="565">
        <v>11</v>
      </c>
      <c r="B568" s="71">
        <v>2101421063</v>
      </c>
      <c r="C568" s="82" t="s">
        <v>1252</v>
      </c>
      <c r="D568" s="73" t="s">
        <v>6</v>
      </c>
      <c r="E568" s="250"/>
      <c r="F568" s="236"/>
      <c r="G568" s="684">
        <v>11</v>
      </c>
      <c r="H568" s="75">
        <v>2101421044</v>
      </c>
      <c r="I568" s="76" t="s">
        <v>1276</v>
      </c>
      <c r="J568" s="77" t="s">
        <v>6</v>
      </c>
      <c r="K568" s="683"/>
      <c r="N568" s="684">
        <v>11</v>
      </c>
      <c r="O568" s="75">
        <v>2101421029</v>
      </c>
      <c r="P568" s="76" t="s">
        <v>1299</v>
      </c>
      <c r="Q568" s="77" t="s">
        <v>6</v>
      </c>
    </row>
    <row r="569" spans="1:17" ht="18.75" x14ac:dyDescent="0.3">
      <c r="A569" s="648">
        <v>12</v>
      </c>
      <c r="B569" s="71">
        <v>2101421019</v>
      </c>
      <c r="C569" s="82" t="s">
        <v>1253</v>
      </c>
      <c r="D569" s="73" t="s">
        <v>5</v>
      </c>
      <c r="E569" s="250"/>
      <c r="F569" s="236"/>
      <c r="G569" s="572">
        <v>12</v>
      </c>
      <c r="H569" s="75">
        <v>2101421006</v>
      </c>
      <c r="I569" s="76" t="s">
        <v>1277</v>
      </c>
      <c r="J569" s="77" t="s">
        <v>6</v>
      </c>
      <c r="K569" s="683"/>
      <c r="N569" s="572">
        <v>12</v>
      </c>
      <c r="O569" s="75">
        <v>2101421001</v>
      </c>
      <c r="P569" s="76" t="s">
        <v>1300</v>
      </c>
      <c r="Q569" s="77" t="s">
        <v>5</v>
      </c>
    </row>
    <row r="570" spans="1:17" ht="18.75" x14ac:dyDescent="0.3">
      <c r="A570" s="565">
        <v>13</v>
      </c>
      <c r="B570" s="71">
        <v>2101421051</v>
      </c>
      <c r="C570" s="82" t="s">
        <v>1254</v>
      </c>
      <c r="D570" s="73" t="s">
        <v>5</v>
      </c>
      <c r="E570" s="250"/>
      <c r="F570" s="236"/>
      <c r="G570" s="684">
        <v>13</v>
      </c>
      <c r="H570" s="75">
        <v>2101421027</v>
      </c>
      <c r="I570" s="76" t="s">
        <v>751</v>
      </c>
      <c r="J570" s="77" t="s">
        <v>5</v>
      </c>
      <c r="K570" s="683"/>
      <c r="N570" s="684">
        <v>13</v>
      </c>
      <c r="O570" s="75">
        <v>2101421024</v>
      </c>
      <c r="P570" s="76" t="s">
        <v>1301</v>
      </c>
      <c r="Q570" s="77" t="s">
        <v>5</v>
      </c>
    </row>
    <row r="571" spans="1:17" ht="18.75" x14ac:dyDescent="0.3">
      <c r="A571" s="648">
        <v>14</v>
      </c>
      <c r="B571" s="71">
        <v>2101421065</v>
      </c>
      <c r="C571" s="82" t="s">
        <v>1255</v>
      </c>
      <c r="D571" s="73" t="s">
        <v>5</v>
      </c>
      <c r="E571" s="250"/>
      <c r="F571" s="236"/>
      <c r="G571" s="572">
        <v>14</v>
      </c>
      <c r="H571" s="75">
        <v>2101421012</v>
      </c>
      <c r="I571" s="76" t="s">
        <v>1278</v>
      </c>
      <c r="J571" s="77" t="s">
        <v>5</v>
      </c>
      <c r="K571" s="683"/>
      <c r="N571" s="572">
        <v>14</v>
      </c>
      <c r="O571" s="75">
        <v>2101421010</v>
      </c>
      <c r="P571" s="76" t="s">
        <v>1302</v>
      </c>
      <c r="Q571" s="77" t="s">
        <v>5</v>
      </c>
    </row>
    <row r="572" spans="1:17" ht="18.75" x14ac:dyDescent="0.3">
      <c r="A572" s="565">
        <v>15</v>
      </c>
      <c r="B572" s="71">
        <v>2101421056</v>
      </c>
      <c r="C572" s="82" t="s">
        <v>1256</v>
      </c>
      <c r="D572" s="73" t="s">
        <v>5</v>
      </c>
      <c r="E572" s="250"/>
      <c r="F572" s="236"/>
      <c r="G572" s="684">
        <v>15</v>
      </c>
      <c r="H572" s="75">
        <v>2101421064</v>
      </c>
      <c r="I572" s="76" t="s">
        <v>1279</v>
      </c>
      <c r="J572" s="77" t="s">
        <v>6</v>
      </c>
      <c r="K572" s="683"/>
      <c r="N572" s="684">
        <v>15</v>
      </c>
      <c r="O572" s="75">
        <v>2101421028</v>
      </c>
      <c r="P572" s="76" t="s">
        <v>1303</v>
      </c>
      <c r="Q572" s="77" t="s">
        <v>6</v>
      </c>
    </row>
    <row r="573" spans="1:17" ht="18.75" x14ac:dyDescent="0.3">
      <c r="A573" s="648">
        <v>16</v>
      </c>
      <c r="B573" s="71">
        <v>2101421023</v>
      </c>
      <c r="C573" s="82" t="s">
        <v>1257</v>
      </c>
      <c r="D573" s="73" t="s">
        <v>6</v>
      </c>
      <c r="E573" s="250"/>
      <c r="F573" s="236"/>
      <c r="G573" s="572">
        <v>16</v>
      </c>
      <c r="H573" s="75">
        <v>2101421005</v>
      </c>
      <c r="I573" s="76" t="s">
        <v>1280</v>
      </c>
      <c r="J573" s="77" t="s">
        <v>5</v>
      </c>
      <c r="K573" s="683"/>
      <c r="N573" s="572">
        <v>16</v>
      </c>
      <c r="O573" s="75">
        <v>2101421031</v>
      </c>
      <c r="P573" s="76" t="s">
        <v>1304</v>
      </c>
      <c r="Q573" s="77" t="s">
        <v>5</v>
      </c>
    </row>
    <row r="574" spans="1:17" ht="18.75" x14ac:dyDescent="0.3">
      <c r="A574" s="565">
        <v>17</v>
      </c>
      <c r="B574" s="71">
        <v>2101421007</v>
      </c>
      <c r="C574" s="82" t="s">
        <v>1258</v>
      </c>
      <c r="D574" s="73" t="s">
        <v>6</v>
      </c>
      <c r="E574" s="250"/>
      <c r="F574" s="236"/>
      <c r="G574" s="684">
        <v>17</v>
      </c>
      <c r="H574" s="75">
        <v>2101421038</v>
      </c>
      <c r="I574" s="76" t="s">
        <v>1281</v>
      </c>
      <c r="J574" s="77" t="s">
        <v>6</v>
      </c>
      <c r="K574" s="683"/>
      <c r="N574" s="684">
        <v>17</v>
      </c>
      <c r="O574" s="75">
        <v>2101421015</v>
      </c>
      <c r="P574" s="76" t="s">
        <v>1305</v>
      </c>
      <c r="Q574" s="77" t="s">
        <v>5</v>
      </c>
    </row>
    <row r="575" spans="1:17" ht="18.75" x14ac:dyDescent="0.3">
      <c r="A575" s="648">
        <v>18</v>
      </c>
      <c r="B575" s="71">
        <v>2101421037</v>
      </c>
      <c r="C575" s="82" t="s">
        <v>1259</v>
      </c>
      <c r="D575" s="73" t="s">
        <v>6</v>
      </c>
      <c r="E575" s="250"/>
      <c r="F575" s="236"/>
      <c r="G575" s="572">
        <v>18</v>
      </c>
      <c r="H575" s="75">
        <v>2101421021</v>
      </c>
      <c r="I575" s="76" t="s">
        <v>1282</v>
      </c>
      <c r="J575" s="77" t="s">
        <v>6</v>
      </c>
      <c r="K575" s="683"/>
      <c r="N575" s="572">
        <v>18</v>
      </c>
      <c r="O575" s="75">
        <v>2101421060</v>
      </c>
      <c r="P575" s="76" t="s">
        <v>1306</v>
      </c>
      <c r="Q575" s="77" t="s">
        <v>5</v>
      </c>
    </row>
    <row r="576" spans="1:17" ht="18.75" x14ac:dyDescent="0.3">
      <c r="A576" s="565">
        <v>19</v>
      </c>
      <c r="B576" s="71">
        <v>2101421053</v>
      </c>
      <c r="C576" s="82" t="s">
        <v>1260</v>
      </c>
      <c r="D576" s="73" t="s">
        <v>6</v>
      </c>
      <c r="E576" s="269"/>
      <c r="F576" s="236"/>
      <c r="G576" s="684">
        <v>19</v>
      </c>
      <c r="H576" s="75">
        <v>2101421016</v>
      </c>
      <c r="I576" s="76" t="s">
        <v>1283</v>
      </c>
      <c r="J576" s="77" t="s">
        <v>5</v>
      </c>
      <c r="K576" s="683"/>
      <c r="N576" s="684">
        <v>19</v>
      </c>
      <c r="O576" s="75">
        <v>2101421004</v>
      </c>
      <c r="P576" s="76" t="s">
        <v>1307</v>
      </c>
      <c r="Q576" s="77" t="s">
        <v>6</v>
      </c>
    </row>
    <row r="577" spans="1:25" ht="18.75" x14ac:dyDescent="0.3">
      <c r="A577" s="648">
        <v>20</v>
      </c>
      <c r="B577" s="71">
        <v>2101421013</v>
      </c>
      <c r="C577" s="82" t="s">
        <v>1261</v>
      </c>
      <c r="D577" s="73" t="s">
        <v>5</v>
      </c>
      <c r="E577" s="250"/>
      <c r="F577" s="236"/>
      <c r="G577" s="572">
        <v>20</v>
      </c>
      <c r="H577" s="75">
        <v>2101421055</v>
      </c>
      <c r="I577" s="76" t="s">
        <v>1284</v>
      </c>
      <c r="J577" s="77" t="s">
        <v>5</v>
      </c>
      <c r="K577" s="683"/>
      <c r="N577" s="572">
        <v>20</v>
      </c>
      <c r="O577" s="75">
        <v>2101421072</v>
      </c>
      <c r="P577" s="76" t="s">
        <v>1308</v>
      </c>
      <c r="Q577" s="77" t="s">
        <v>5</v>
      </c>
    </row>
    <row r="578" spans="1:25" ht="18.75" x14ac:dyDescent="0.3">
      <c r="A578" s="565">
        <v>21</v>
      </c>
      <c r="B578" s="71">
        <v>2101421011</v>
      </c>
      <c r="C578" s="82" t="s">
        <v>1262</v>
      </c>
      <c r="D578" s="73" t="s">
        <v>6</v>
      </c>
      <c r="E578" s="250"/>
      <c r="F578" s="236"/>
      <c r="G578" s="684">
        <v>21</v>
      </c>
      <c r="H578" s="75">
        <v>2101421058</v>
      </c>
      <c r="I578" s="76" t="s">
        <v>1285</v>
      </c>
      <c r="J578" s="77" t="s">
        <v>5</v>
      </c>
      <c r="K578" s="683"/>
      <c r="N578" s="684">
        <v>21</v>
      </c>
      <c r="O578" s="75">
        <v>2101421039</v>
      </c>
      <c r="P578" s="76" t="s">
        <v>1309</v>
      </c>
      <c r="Q578" s="77" t="s">
        <v>6</v>
      </c>
    </row>
    <row r="579" spans="1:25" ht="18.75" x14ac:dyDescent="0.3">
      <c r="A579" s="648">
        <v>22</v>
      </c>
      <c r="B579" s="71">
        <v>2101421018</v>
      </c>
      <c r="C579" s="82" t="s">
        <v>1264</v>
      </c>
      <c r="D579" s="73" t="s">
        <v>6</v>
      </c>
      <c r="E579" s="250"/>
      <c r="F579" s="236"/>
      <c r="G579" s="572">
        <v>22</v>
      </c>
      <c r="H579" s="75">
        <v>2101421054</v>
      </c>
      <c r="I579" s="76" t="s">
        <v>1286</v>
      </c>
      <c r="J579" s="77" t="s">
        <v>6</v>
      </c>
      <c r="K579" s="683"/>
      <c r="N579" s="572">
        <v>22</v>
      </c>
      <c r="O579" s="78">
        <v>2101421057</v>
      </c>
      <c r="P579" s="82" t="s">
        <v>1310</v>
      </c>
      <c r="Q579" s="80" t="s">
        <v>5</v>
      </c>
    </row>
    <row r="580" spans="1:25" ht="18.75" x14ac:dyDescent="0.3">
      <c r="A580" s="565">
        <v>23</v>
      </c>
      <c r="B580" s="71">
        <v>2101421036</v>
      </c>
      <c r="C580" s="110" t="s">
        <v>1265</v>
      </c>
      <c r="D580" s="115" t="s">
        <v>5</v>
      </c>
      <c r="E580" s="250"/>
      <c r="F580" s="236"/>
      <c r="G580" s="684">
        <v>23</v>
      </c>
      <c r="H580" s="75">
        <v>2101421033</v>
      </c>
      <c r="I580" s="76" t="s">
        <v>1287</v>
      </c>
      <c r="J580" s="77" t="s">
        <v>5</v>
      </c>
      <c r="K580" s="683"/>
      <c r="N580" s="684">
        <v>23</v>
      </c>
      <c r="O580" s="75"/>
      <c r="P580" s="76"/>
      <c r="Q580" s="77"/>
    </row>
    <row r="581" spans="1:25" ht="18.75" x14ac:dyDescent="0.3">
      <c r="A581" s="648">
        <v>24</v>
      </c>
      <c r="B581" s="71">
        <v>2101421066</v>
      </c>
      <c r="C581" s="82" t="s">
        <v>1263</v>
      </c>
      <c r="D581" s="73" t="s">
        <v>6</v>
      </c>
      <c r="F581" s="236"/>
      <c r="G581" s="572">
        <v>24</v>
      </c>
      <c r="H581" s="78">
        <v>2101421034</v>
      </c>
      <c r="I581" s="82" t="s">
        <v>1288</v>
      </c>
      <c r="J581" s="80" t="s">
        <v>6</v>
      </c>
      <c r="K581" s="686"/>
      <c r="N581" s="572">
        <v>24</v>
      </c>
      <c r="O581" s="75"/>
      <c r="P581" s="76"/>
      <c r="Q581" s="77"/>
    </row>
    <row r="582" spans="1:25" ht="19.5" thickBot="1" x14ac:dyDescent="0.35">
      <c r="A582" s="565"/>
      <c r="B582" s="71"/>
      <c r="C582" s="110"/>
      <c r="D582" s="115"/>
      <c r="F582" s="236"/>
      <c r="G582" s="276"/>
      <c r="H582" s="971"/>
      <c r="I582" s="985"/>
      <c r="J582" s="973"/>
      <c r="L582" s="252"/>
      <c r="N582" s="276"/>
      <c r="O582" s="971"/>
      <c r="P582" s="985"/>
      <c r="Q582" s="973"/>
    </row>
    <row r="583" spans="1:25" x14ac:dyDescent="0.2">
      <c r="A583" s="252"/>
      <c r="B583" s="252"/>
      <c r="C583" s="245"/>
      <c r="D583" s="252"/>
      <c r="G583" s="252"/>
      <c r="N583" s="252"/>
    </row>
    <row r="584" spans="1:25" x14ac:dyDescent="0.2">
      <c r="B584" s="243"/>
      <c r="C584" s="282" t="s">
        <v>8</v>
      </c>
      <c r="D584" s="191">
        <f>COUNTIF(D558:D581,"L")</f>
        <v>13</v>
      </c>
      <c r="I584" s="283" t="s">
        <v>8</v>
      </c>
      <c r="J584" s="191">
        <f>COUNTIF(J557:J581,"L")</f>
        <v>14</v>
      </c>
      <c r="K584" s="236"/>
      <c r="P584" s="283" t="s">
        <v>8</v>
      </c>
      <c r="Q584" s="191">
        <f>COUNTIF(Q558:Q580,"L")</f>
        <v>12</v>
      </c>
    </row>
    <row r="585" spans="1:25" ht="15.75" thickBot="1" x14ac:dyDescent="0.25">
      <c r="B585" s="243"/>
      <c r="C585" s="282" t="s">
        <v>13</v>
      </c>
      <c r="D585" s="191">
        <f>COUNTIF(D558:D581,"P")</f>
        <v>11</v>
      </c>
      <c r="I585" s="283" t="s">
        <v>13</v>
      </c>
      <c r="J585" s="191">
        <f>COUNTIF(J557:J581,"P")</f>
        <v>10</v>
      </c>
      <c r="L585" s="236"/>
      <c r="P585" s="283" t="s">
        <v>13</v>
      </c>
      <c r="Q585" s="191">
        <f>COUNTIF(Q558:Q580,"P")</f>
        <v>10</v>
      </c>
    </row>
    <row r="586" spans="1:25" x14ac:dyDescent="0.2">
      <c r="B586" s="243"/>
      <c r="C586" s="282"/>
      <c r="D586" s="286">
        <f>SUM(D584:D585)</f>
        <v>24</v>
      </c>
      <c r="I586" s="283"/>
      <c r="J586" s="286">
        <f>SUM(J584:J585)</f>
        <v>24</v>
      </c>
      <c r="P586" s="283"/>
      <c r="Q586" s="286">
        <f>SUM(Q584:Q585)</f>
        <v>22</v>
      </c>
    </row>
    <row r="587" spans="1:25" x14ac:dyDescent="0.2">
      <c r="A587" s="191" t="s">
        <v>205</v>
      </c>
      <c r="B587" s="243"/>
      <c r="C587" s="244" t="str">
        <f>'Pembimbing Akademik'!$I$5</f>
        <v>Arliandy Pratama, S.T., M.Eng.</v>
      </c>
      <c r="G587" s="191" t="s">
        <v>14</v>
      </c>
      <c r="I587" s="191" t="str">
        <f>'Pembimbing Akademik'!$I$6</f>
        <v>Sony Pramusandi, S.T., M.Eng.</v>
      </c>
      <c r="N587" s="191" t="s">
        <v>14</v>
      </c>
      <c r="P587" s="191" t="str">
        <f>'Pembimbing Akademik'!$I$7</f>
        <v>Kusumo Dradjad S, S.T., M.Si.</v>
      </c>
    </row>
    <row r="588" spans="1:25" x14ac:dyDescent="0.2">
      <c r="B588" s="243"/>
      <c r="C588" s="426"/>
      <c r="D588" s="236"/>
      <c r="H588" s="448"/>
      <c r="I588" s="448"/>
    </row>
    <row r="589" spans="1:25" ht="18" x14ac:dyDescent="0.25">
      <c r="C589" s="281"/>
      <c r="D589" s="448"/>
      <c r="E589" s="448"/>
      <c r="F589" s="448"/>
      <c r="G589" s="448"/>
      <c r="H589" s="675"/>
      <c r="I589" s="675"/>
    </row>
    <row r="590" spans="1:25" ht="18" x14ac:dyDescent="0.25">
      <c r="A590" s="676" t="s">
        <v>1059</v>
      </c>
      <c r="B590" s="675"/>
      <c r="C590" s="677"/>
      <c r="D590" s="675"/>
      <c r="E590" s="675"/>
      <c r="F590" s="675"/>
      <c r="G590" s="675"/>
      <c r="H590" s="675"/>
      <c r="I590" s="675"/>
      <c r="N590" s="190"/>
      <c r="O590" s="190"/>
      <c r="P590" s="190"/>
      <c r="Q590" s="190"/>
      <c r="R590" s="190"/>
      <c r="S590" s="190"/>
      <c r="T590" s="190"/>
      <c r="U590" s="687"/>
      <c r="V590" s="190"/>
      <c r="W590" s="190"/>
      <c r="X590" s="368"/>
      <c r="Y590" s="288"/>
    </row>
    <row r="591" spans="1:25" ht="18.75" x14ac:dyDescent="0.25">
      <c r="A591" s="676" t="str">
        <f>$A$42</f>
        <v>MAHASISWA TINGKAT 2 (DUA) TAHUN MASUK 2020 - SEMESTER GENAP 2021 / 2022</v>
      </c>
      <c r="B591" s="675"/>
      <c r="C591" s="677"/>
      <c r="D591" s="675"/>
      <c r="E591" s="675"/>
      <c r="F591" s="675"/>
      <c r="G591" s="675"/>
      <c r="H591" s="675"/>
      <c r="I591" s="675"/>
      <c r="N591" s="190"/>
      <c r="O591" s="190"/>
      <c r="P591" s="190"/>
      <c r="Q591" s="190"/>
      <c r="R591" s="190"/>
      <c r="S591" s="190"/>
      <c r="T591" s="190"/>
      <c r="U591" s="687"/>
      <c r="V591" s="688"/>
      <c r="W591" s="689"/>
      <c r="X591" s="690"/>
      <c r="Y591" s="288"/>
    </row>
    <row r="592" spans="1:25" ht="18" x14ac:dyDescent="0.25">
      <c r="A592" s="676" t="s">
        <v>9</v>
      </c>
      <c r="B592" s="675"/>
      <c r="C592" s="677"/>
      <c r="D592" s="675"/>
      <c r="E592" s="675"/>
      <c r="F592" s="675"/>
      <c r="G592" s="675"/>
      <c r="K592" s="194"/>
      <c r="N592" s="190"/>
      <c r="O592" s="190"/>
      <c r="P592" s="190"/>
      <c r="Q592" s="190"/>
      <c r="R592" s="190"/>
      <c r="S592" s="190"/>
      <c r="T592" s="190"/>
      <c r="U592" s="687"/>
      <c r="V592" s="190"/>
      <c r="W592" s="190"/>
      <c r="X592" s="368"/>
      <c r="Y592" s="288"/>
    </row>
    <row r="593" spans="1:25" ht="15.75" x14ac:dyDescent="0.25">
      <c r="H593" s="194"/>
      <c r="I593" s="194"/>
      <c r="J593" s="194"/>
      <c r="K593" s="201"/>
      <c r="L593" s="194"/>
      <c r="N593" s="193"/>
      <c r="O593" s="193"/>
      <c r="P593" s="193"/>
      <c r="Q593" s="193"/>
      <c r="R593" s="193"/>
      <c r="S593" s="193"/>
      <c r="T593" s="193"/>
      <c r="U593" s="368"/>
      <c r="V593" s="193"/>
      <c r="W593" s="193"/>
      <c r="X593" s="368"/>
      <c r="Y593" s="288"/>
    </row>
    <row r="594" spans="1:25" ht="16.5" thickBot="1" x14ac:dyDescent="0.3">
      <c r="A594" s="194" t="str">
        <f>CONCATENATE("KELAS/ SEMESTER : II TKG 1/ ",'Pembimbing Akademik'!D34)</f>
        <v>KELAS/ SEMESTER : II TKG 1/ 4</v>
      </c>
      <c r="B594" s="194"/>
      <c r="C594" s="195"/>
      <c r="D594" s="194"/>
      <c r="E594" s="194"/>
      <c r="F594" s="194"/>
      <c r="G594" s="194" t="str">
        <f>CONCATENATE("KELAS/ SEMESTER : II TKG 2/ ",'Pembimbing Akademik'!D34)</f>
        <v>KELAS/ SEMESTER : II TKG 2/ 4</v>
      </c>
      <c r="H594" s="194"/>
      <c r="I594" s="195"/>
      <c r="J594" s="201"/>
      <c r="K594" s="201"/>
      <c r="L594" s="201"/>
      <c r="M594" s="194"/>
      <c r="N594" s="552"/>
      <c r="O594" s="552"/>
      <c r="P594" s="552"/>
      <c r="Q594" s="552"/>
      <c r="R594" s="552"/>
      <c r="S594" s="552"/>
      <c r="T594" s="193"/>
      <c r="U594" s="552"/>
      <c r="V594" s="552"/>
      <c r="W594" s="552"/>
      <c r="X594" s="552"/>
      <c r="Y594" s="288"/>
    </row>
    <row r="595" spans="1:25" ht="16.5" thickBot="1" x14ac:dyDescent="0.3">
      <c r="A595" s="197" t="s">
        <v>10</v>
      </c>
      <c r="B595" s="198" t="s">
        <v>2</v>
      </c>
      <c r="C595" s="198" t="s">
        <v>3</v>
      </c>
      <c r="D595" s="199" t="s">
        <v>11</v>
      </c>
      <c r="E595" s="194"/>
      <c r="F595" s="194"/>
      <c r="G595" s="691" t="s">
        <v>10</v>
      </c>
      <c r="H595" s="692" t="s">
        <v>2</v>
      </c>
      <c r="I595" s="692" t="s">
        <v>3</v>
      </c>
      <c r="J595" s="693" t="s">
        <v>11</v>
      </c>
      <c r="K595" s="694"/>
      <c r="L595" s="201"/>
      <c r="M595" s="194"/>
      <c r="N595" s="251"/>
      <c r="O595" s="251"/>
      <c r="P595" s="251"/>
      <c r="Q595" s="251"/>
      <c r="R595" s="251"/>
      <c r="S595" s="251"/>
      <c r="T595" s="193"/>
      <c r="U595" s="251"/>
      <c r="V595" s="695"/>
      <c r="W595" s="695"/>
      <c r="X595" s="695"/>
      <c r="Y595" s="288"/>
    </row>
    <row r="596" spans="1:25" ht="18.75" x14ac:dyDescent="0.3">
      <c r="A596" s="247"/>
      <c r="B596" s="696"/>
      <c r="C596" s="697"/>
      <c r="D596" s="698"/>
      <c r="E596" s="194"/>
      <c r="F596" s="194"/>
      <c r="G596" s="699"/>
      <c r="H596" s="680"/>
      <c r="I596" s="681"/>
      <c r="J596" s="682"/>
      <c r="K596" s="694"/>
      <c r="M596" s="194"/>
      <c r="N596" s="251"/>
      <c r="O596" s="251"/>
      <c r="P596" s="251"/>
      <c r="Q596" s="251"/>
      <c r="R596" s="251"/>
      <c r="S596" s="251"/>
      <c r="T596" s="193"/>
      <c r="U596" s="368"/>
      <c r="V596" s="690"/>
      <c r="W596" s="700"/>
      <c r="X596" s="690"/>
      <c r="Y596" s="288"/>
    </row>
    <row r="597" spans="1:25" ht="18.75" x14ac:dyDescent="0.3">
      <c r="A597" s="294">
        <v>1</v>
      </c>
      <c r="B597" s="78">
        <v>2001421017</v>
      </c>
      <c r="C597" s="79" t="s">
        <v>856</v>
      </c>
      <c r="D597" s="80" t="s">
        <v>5</v>
      </c>
      <c r="E597" s="701"/>
      <c r="G597" s="294">
        <v>1</v>
      </c>
      <c r="H597" s="78">
        <v>2001421018</v>
      </c>
      <c r="I597" s="82" t="s">
        <v>878</v>
      </c>
      <c r="J597" s="80" t="s">
        <v>5</v>
      </c>
      <c r="K597" s="702"/>
      <c r="N597" s="328"/>
      <c r="O597" s="703"/>
      <c r="P597" s="218"/>
      <c r="Q597" s="218"/>
      <c r="R597" s="218"/>
      <c r="S597" s="218"/>
      <c r="T597" s="193"/>
      <c r="U597" s="368"/>
      <c r="V597" s="688"/>
      <c r="W597" s="704"/>
      <c r="X597" s="690"/>
      <c r="Y597" s="288"/>
    </row>
    <row r="598" spans="1:25" ht="18.75" x14ac:dyDescent="0.3">
      <c r="A598" s="294">
        <v>2</v>
      </c>
      <c r="B598" s="78">
        <v>2001421007</v>
      </c>
      <c r="C598" s="79" t="s">
        <v>857</v>
      </c>
      <c r="D598" s="80" t="s">
        <v>5</v>
      </c>
      <c r="E598" s="701"/>
      <c r="G598" s="294">
        <v>2</v>
      </c>
      <c r="H598" s="78">
        <v>2001421028</v>
      </c>
      <c r="I598" s="82" t="s">
        <v>879</v>
      </c>
      <c r="J598" s="80" t="s">
        <v>5</v>
      </c>
      <c r="K598" s="694"/>
      <c r="N598" s="328"/>
      <c r="O598" s="222"/>
      <c r="P598" s="705"/>
      <c r="Q598" s="218"/>
      <c r="R598" s="218"/>
      <c r="S598" s="218"/>
      <c r="T598" s="193"/>
      <c r="U598" s="368"/>
      <c r="V598" s="368"/>
      <c r="W598" s="704"/>
      <c r="X598" s="690"/>
      <c r="Y598" s="288"/>
    </row>
    <row r="599" spans="1:25" ht="18.75" x14ac:dyDescent="0.3">
      <c r="A599" s="294">
        <v>3</v>
      </c>
      <c r="B599" s="78">
        <v>2001421035</v>
      </c>
      <c r="C599" s="79" t="s">
        <v>858</v>
      </c>
      <c r="D599" s="80" t="s">
        <v>5</v>
      </c>
      <c r="E599" s="701"/>
      <c r="G599" s="294">
        <v>3</v>
      </c>
      <c r="H599" s="71">
        <v>2001421047</v>
      </c>
      <c r="I599" s="82" t="s">
        <v>880</v>
      </c>
      <c r="J599" s="73" t="s">
        <v>5</v>
      </c>
      <c r="K599" s="694"/>
      <c r="N599" s="328"/>
      <c r="O599" s="221"/>
      <c r="P599" s="218"/>
      <c r="Q599" s="218"/>
      <c r="R599" s="218"/>
      <c r="S599" s="218"/>
      <c r="T599" s="193"/>
      <c r="U599" s="552"/>
      <c r="V599" s="368"/>
      <c r="W599" s="704"/>
      <c r="X599" s="690"/>
      <c r="Y599" s="288"/>
    </row>
    <row r="600" spans="1:25" ht="18.75" x14ac:dyDescent="0.3">
      <c r="A600" s="294">
        <v>4</v>
      </c>
      <c r="B600" s="71">
        <v>2001421023</v>
      </c>
      <c r="C600" s="82" t="s">
        <v>859</v>
      </c>
      <c r="D600" s="80" t="s">
        <v>5</v>
      </c>
      <c r="E600" s="701"/>
      <c r="G600" s="294">
        <v>4</v>
      </c>
      <c r="H600" s="71">
        <v>2001421049</v>
      </c>
      <c r="I600" s="82" t="s">
        <v>881</v>
      </c>
      <c r="J600" s="73" t="s">
        <v>6</v>
      </c>
      <c r="K600" s="694"/>
      <c r="N600" s="328"/>
      <c r="O600" s="221"/>
      <c r="P600" s="218"/>
      <c r="Q600" s="218"/>
      <c r="R600" s="218"/>
      <c r="S600" s="218"/>
      <c r="T600" s="193"/>
      <c r="U600" s="368"/>
      <c r="V600" s="328"/>
      <c r="W600" s="704"/>
      <c r="X600" s="690"/>
      <c r="Y600" s="288"/>
    </row>
    <row r="601" spans="1:25" ht="18.75" x14ac:dyDescent="0.3">
      <c r="A601" s="294">
        <v>5</v>
      </c>
      <c r="B601" s="71">
        <v>2001421027</v>
      </c>
      <c r="C601" s="82" t="s">
        <v>860</v>
      </c>
      <c r="D601" s="73" t="s">
        <v>5</v>
      </c>
      <c r="E601" s="701"/>
      <c r="G601" s="294">
        <v>5</v>
      </c>
      <c r="H601" s="71">
        <v>2001421038</v>
      </c>
      <c r="I601" s="72" t="s">
        <v>882</v>
      </c>
      <c r="J601" s="80" t="s">
        <v>5</v>
      </c>
      <c r="K601" s="694"/>
      <c r="N601" s="328"/>
      <c r="O601" s="219"/>
      <c r="P601" s="706"/>
      <c r="Q601" s="218"/>
      <c r="R601" s="218"/>
      <c r="S601" s="218"/>
      <c r="T601" s="193"/>
      <c r="U601" s="368"/>
      <c r="V601" s="328"/>
      <c r="W601" s="704"/>
      <c r="X601" s="690"/>
      <c r="Y601" s="288"/>
    </row>
    <row r="602" spans="1:25" ht="18.75" x14ac:dyDescent="0.3">
      <c r="A602" s="294">
        <v>6</v>
      </c>
      <c r="B602" s="71">
        <v>2001421010</v>
      </c>
      <c r="C602" s="82" t="s">
        <v>861</v>
      </c>
      <c r="D602" s="73" t="s">
        <v>6</v>
      </c>
      <c r="E602" s="701"/>
      <c r="G602" s="294">
        <v>6</v>
      </c>
      <c r="H602" s="71">
        <v>2001421003</v>
      </c>
      <c r="I602" s="82" t="s">
        <v>883</v>
      </c>
      <c r="J602" s="80" t="s">
        <v>6</v>
      </c>
      <c r="K602" s="694"/>
      <c r="N602" s="328"/>
      <c r="O602" s="221"/>
      <c r="P602" s="218"/>
      <c r="Q602" s="218"/>
      <c r="R602" s="218"/>
      <c r="S602" s="218"/>
      <c r="T602" s="193"/>
      <c r="U602" s="368"/>
      <c r="V602" s="368"/>
      <c r="W602" s="707"/>
      <c r="X602" s="708"/>
      <c r="Y602" s="288"/>
    </row>
    <row r="603" spans="1:25" ht="18.75" x14ac:dyDescent="0.3">
      <c r="A603" s="294">
        <v>7</v>
      </c>
      <c r="B603" s="71">
        <v>2001421029</v>
      </c>
      <c r="C603" s="82" t="s">
        <v>862</v>
      </c>
      <c r="D603" s="73" t="s">
        <v>5</v>
      </c>
      <c r="E603" s="701"/>
      <c r="G603" s="294">
        <v>7</v>
      </c>
      <c r="H603" s="71">
        <v>2001421051</v>
      </c>
      <c r="I603" s="82" t="s">
        <v>958</v>
      </c>
      <c r="J603" s="117" t="s">
        <v>6</v>
      </c>
      <c r="K603" s="694"/>
      <c r="N603" s="328"/>
      <c r="O603" s="219"/>
      <c r="P603" s="706"/>
      <c r="Q603" s="218"/>
      <c r="R603" s="218"/>
      <c r="S603" s="218"/>
      <c r="T603" s="193"/>
      <c r="U603" s="368"/>
      <c r="V603" s="328"/>
      <c r="W603" s="704"/>
      <c r="X603" s="690"/>
      <c r="Y603" s="288"/>
    </row>
    <row r="604" spans="1:25" ht="18.75" x14ac:dyDescent="0.3">
      <c r="A604" s="294">
        <v>8</v>
      </c>
      <c r="B604" s="71">
        <v>2001421024</v>
      </c>
      <c r="C604" s="82" t="s">
        <v>863</v>
      </c>
      <c r="D604" s="73" t="s">
        <v>5</v>
      </c>
      <c r="E604" s="701"/>
      <c r="G604" s="294">
        <v>8</v>
      </c>
      <c r="H604" s="71">
        <v>2001421034</v>
      </c>
      <c r="I604" s="82" t="s">
        <v>884</v>
      </c>
      <c r="J604" s="80" t="s">
        <v>6</v>
      </c>
      <c r="K604" s="694"/>
      <c r="N604" s="328"/>
      <c r="O604" s="221"/>
      <c r="P604" s="709"/>
      <c r="Q604" s="218"/>
      <c r="R604" s="218"/>
      <c r="S604" s="218"/>
      <c r="T604" s="193"/>
      <c r="U604" s="368"/>
      <c r="V604" s="708"/>
      <c r="W604" s="704"/>
      <c r="X604" s="690"/>
      <c r="Y604" s="288"/>
    </row>
    <row r="605" spans="1:25" ht="18.75" x14ac:dyDescent="0.3">
      <c r="A605" s="294">
        <v>9</v>
      </c>
      <c r="B605" s="71">
        <v>2001421044</v>
      </c>
      <c r="C605" s="82" t="s">
        <v>864</v>
      </c>
      <c r="D605" s="73" t="s">
        <v>5</v>
      </c>
      <c r="E605" s="701"/>
      <c r="G605" s="294">
        <v>9</v>
      </c>
      <c r="H605" s="71">
        <v>2001421030</v>
      </c>
      <c r="I605" s="82" t="s">
        <v>885</v>
      </c>
      <c r="J605" s="80" t="s">
        <v>5</v>
      </c>
      <c r="K605" s="694"/>
      <c r="N605" s="328"/>
      <c r="O605" s="222"/>
      <c r="P605" s="705"/>
      <c r="Q605" s="218"/>
      <c r="R605" s="218"/>
      <c r="S605" s="218"/>
      <c r="T605" s="193"/>
      <c r="U605" s="368"/>
      <c r="V605" s="328"/>
      <c r="W605" s="618"/>
      <c r="X605" s="368"/>
    </row>
    <row r="606" spans="1:25" ht="18.75" x14ac:dyDescent="0.3">
      <c r="A606" s="294">
        <v>10</v>
      </c>
      <c r="B606" s="71">
        <v>2001421005</v>
      </c>
      <c r="C606" s="82" t="s">
        <v>865</v>
      </c>
      <c r="D606" s="73" t="s">
        <v>6</v>
      </c>
      <c r="E606" s="701"/>
      <c r="G606" s="294">
        <v>10</v>
      </c>
      <c r="H606" s="71">
        <v>2001421036</v>
      </c>
      <c r="I606" s="82" t="s">
        <v>887</v>
      </c>
      <c r="J606" s="80" t="s">
        <v>5</v>
      </c>
      <c r="K606" s="694"/>
      <c r="N606" s="328"/>
      <c r="O606" s="221"/>
      <c r="P606" s="218"/>
      <c r="Q606" s="218"/>
      <c r="R606" s="218"/>
      <c r="S606" s="218"/>
      <c r="T606" s="193"/>
      <c r="U606" s="368"/>
      <c r="V606" s="368"/>
      <c r="W606" s="704"/>
      <c r="X606" s="690"/>
      <c r="Y606" s="288"/>
    </row>
    <row r="607" spans="1:25" ht="18.75" x14ac:dyDescent="0.3">
      <c r="A607" s="316">
        <v>11</v>
      </c>
      <c r="B607" s="71">
        <v>2001421039</v>
      </c>
      <c r="C607" s="82" t="s">
        <v>866</v>
      </c>
      <c r="D607" s="73" t="s">
        <v>6</v>
      </c>
      <c r="E607" s="701"/>
      <c r="G607" s="316">
        <v>11</v>
      </c>
      <c r="H607" s="71">
        <v>2001421043</v>
      </c>
      <c r="I607" s="82" t="s">
        <v>888</v>
      </c>
      <c r="J607" s="80" t="s">
        <v>5</v>
      </c>
      <c r="K607" s="694"/>
      <c r="N607" s="328"/>
      <c r="O607" s="221"/>
      <c r="P607" s="218"/>
      <c r="Q607" s="218"/>
      <c r="R607" s="218"/>
      <c r="S607" s="218"/>
      <c r="T607" s="193"/>
      <c r="U607" s="368"/>
      <c r="V607" s="708"/>
      <c r="W607" s="707"/>
      <c r="X607" s="708"/>
      <c r="Y607" s="288"/>
    </row>
    <row r="608" spans="1:25" ht="18.75" x14ac:dyDescent="0.3">
      <c r="A608" s="294">
        <v>12</v>
      </c>
      <c r="B608" s="71">
        <v>2001421042</v>
      </c>
      <c r="C608" s="82" t="s">
        <v>867</v>
      </c>
      <c r="D608" s="73" t="s">
        <v>6</v>
      </c>
      <c r="E608" s="701"/>
      <c r="G608" s="294">
        <v>12</v>
      </c>
      <c r="H608" s="71">
        <v>2001421008</v>
      </c>
      <c r="I608" s="82" t="s">
        <v>889</v>
      </c>
      <c r="J608" s="80" t="s">
        <v>5</v>
      </c>
      <c r="K608" s="694"/>
      <c r="N608" s="328"/>
      <c r="O608" s="221"/>
      <c r="P608" s="218"/>
      <c r="Q608" s="218"/>
      <c r="R608" s="218"/>
      <c r="S608" s="218"/>
      <c r="T608" s="193"/>
      <c r="U608" s="368"/>
      <c r="V608" s="288"/>
      <c r="W608" s="704"/>
      <c r="X608" s="690"/>
      <c r="Y608" s="288"/>
    </row>
    <row r="609" spans="1:25" ht="18.75" x14ac:dyDescent="0.3">
      <c r="A609" s="294">
        <v>13</v>
      </c>
      <c r="B609" s="71">
        <v>2001421046</v>
      </c>
      <c r="C609" s="82" t="s">
        <v>868</v>
      </c>
      <c r="D609" s="73" t="s">
        <v>5</v>
      </c>
      <c r="E609" s="701"/>
      <c r="G609" s="294">
        <v>13</v>
      </c>
      <c r="H609" s="71">
        <v>2001421050</v>
      </c>
      <c r="I609" s="82" t="s">
        <v>943</v>
      </c>
      <c r="J609" s="80" t="s">
        <v>5</v>
      </c>
      <c r="K609" s="694"/>
      <c r="N609" s="328"/>
      <c r="O609" s="219"/>
      <c r="P609" s="706"/>
      <c r="Q609" s="218"/>
      <c r="R609" s="218"/>
      <c r="S609" s="218"/>
      <c r="T609" s="193"/>
      <c r="U609" s="368"/>
      <c r="V609" s="328"/>
      <c r="W609" s="704"/>
      <c r="X609" s="690"/>
      <c r="Y609" s="288"/>
    </row>
    <row r="610" spans="1:25" ht="18.75" x14ac:dyDescent="0.3">
      <c r="A610" s="294">
        <v>14</v>
      </c>
      <c r="B610" s="71">
        <v>2001421002</v>
      </c>
      <c r="C610" s="82" t="s">
        <v>869</v>
      </c>
      <c r="D610" s="73" t="s">
        <v>6</v>
      </c>
      <c r="E610" s="701"/>
      <c r="G610" s="294">
        <v>14</v>
      </c>
      <c r="H610" s="71">
        <v>2001421045</v>
      </c>
      <c r="I610" s="82" t="s">
        <v>890</v>
      </c>
      <c r="J610" s="80" t="s">
        <v>5</v>
      </c>
      <c r="K610" s="694"/>
      <c r="N610" s="328"/>
      <c r="O610" s="221"/>
      <c r="P610" s="218"/>
      <c r="Q610" s="218"/>
      <c r="R610" s="218"/>
      <c r="S610" s="218"/>
      <c r="T610" s="193"/>
      <c r="U610" s="368"/>
      <c r="V610" s="328"/>
      <c r="W610" s="707"/>
      <c r="X610" s="708"/>
      <c r="Y610" s="288"/>
    </row>
    <row r="611" spans="1:25" ht="18.75" x14ac:dyDescent="0.3">
      <c r="A611" s="294">
        <v>15</v>
      </c>
      <c r="B611" s="71">
        <v>2001421032</v>
      </c>
      <c r="C611" s="82" t="s">
        <v>870</v>
      </c>
      <c r="D611" s="73" t="s">
        <v>5</v>
      </c>
      <c r="E611" s="701"/>
      <c r="G611" s="294">
        <v>15</v>
      </c>
      <c r="H611" s="71">
        <v>2001421004</v>
      </c>
      <c r="I611" s="82" t="s">
        <v>891</v>
      </c>
      <c r="J611" s="73" t="s">
        <v>5</v>
      </c>
      <c r="K611" s="710"/>
      <c r="N611" s="328"/>
      <c r="O611" s="219"/>
      <c r="P611" s="706"/>
      <c r="Q611" s="218"/>
      <c r="R611" s="218"/>
      <c r="S611" s="218"/>
      <c r="T611" s="193"/>
      <c r="U611" s="368"/>
      <c r="V611" s="368"/>
      <c r="W611" s="704"/>
      <c r="X611" s="368"/>
      <c r="Y611" s="288"/>
    </row>
    <row r="612" spans="1:25" ht="18.75" x14ac:dyDescent="0.3">
      <c r="A612" s="294">
        <v>16</v>
      </c>
      <c r="B612" s="71">
        <v>2001421001</v>
      </c>
      <c r="C612" s="82" t="s">
        <v>871</v>
      </c>
      <c r="D612" s="73" t="s">
        <v>5</v>
      </c>
      <c r="E612" s="701"/>
      <c r="G612" s="294">
        <v>16</v>
      </c>
      <c r="H612" s="71">
        <v>2001421040</v>
      </c>
      <c r="I612" s="82" t="s">
        <v>892</v>
      </c>
      <c r="J612" s="73" t="s">
        <v>6</v>
      </c>
      <c r="K612" s="710"/>
      <c r="N612" s="328"/>
      <c r="O612" s="221"/>
      <c r="P612" s="218"/>
      <c r="Q612" s="218"/>
      <c r="R612" s="218"/>
      <c r="S612" s="218"/>
      <c r="T612" s="193"/>
      <c r="U612" s="708"/>
      <c r="V612" s="328"/>
      <c r="W612" s="707"/>
      <c r="X612" s="708"/>
      <c r="Y612" s="288"/>
    </row>
    <row r="613" spans="1:25" ht="18.75" x14ac:dyDescent="0.3">
      <c r="A613" s="294">
        <v>17</v>
      </c>
      <c r="B613" s="71">
        <v>2001421011</v>
      </c>
      <c r="C613" s="82" t="s">
        <v>872</v>
      </c>
      <c r="D613" s="73" t="s">
        <v>5</v>
      </c>
      <c r="E613" s="701"/>
      <c r="G613" s="294">
        <v>17</v>
      </c>
      <c r="H613" s="71">
        <v>2001421026</v>
      </c>
      <c r="I613" s="82" t="s">
        <v>893</v>
      </c>
      <c r="J613" s="73" t="s">
        <v>5</v>
      </c>
      <c r="K613" s="710"/>
      <c r="N613" s="328"/>
      <c r="O613" s="219"/>
      <c r="P613" s="706"/>
      <c r="Q613" s="218"/>
      <c r="R613" s="218"/>
      <c r="S613" s="218"/>
      <c r="T613" s="193"/>
      <c r="U613" s="368"/>
      <c r="V613" s="368"/>
      <c r="W613" s="704"/>
      <c r="X613" s="690"/>
      <c r="Y613" s="288"/>
    </row>
    <row r="614" spans="1:25" ht="18.75" x14ac:dyDescent="0.3">
      <c r="A614" s="294">
        <v>18</v>
      </c>
      <c r="B614" s="71">
        <v>2001421037</v>
      </c>
      <c r="C614" s="82" t="s">
        <v>873</v>
      </c>
      <c r="D614" s="73" t="s">
        <v>5</v>
      </c>
      <c r="E614" s="701"/>
      <c r="G614" s="294">
        <v>18</v>
      </c>
      <c r="H614" s="71">
        <v>2001421033</v>
      </c>
      <c r="I614" s="82" t="s">
        <v>894</v>
      </c>
      <c r="J614" s="73" t="s">
        <v>5</v>
      </c>
      <c r="K614" s="694"/>
      <c r="N614" s="328"/>
      <c r="O614" s="221"/>
      <c r="P614" s="218"/>
      <c r="Q614" s="218"/>
      <c r="R614" s="218"/>
      <c r="S614" s="218"/>
      <c r="T614" s="193"/>
      <c r="U614" s="193"/>
      <c r="V614" s="368"/>
      <c r="W614" s="704"/>
      <c r="X614" s="368"/>
      <c r="Y614" s="288"/>
    </row>
    <row r="615" spans="1:25" ht="18.75" x14ac:dyDescent="0.3">
      <c r="A615" s="294">
        <v>19</v>
      </c>
      <c r="B615" s="71">
        <v>2001421048</v>
      </c>
      <c r="C615" s="82" t="s">
        <v>874</v>
      </c>
      <c r="D615" s="73" t="s">
        <v>5</v>
      </c>
      <c r="E615" s="701"/>
      <c r="G615" s="294">
        <v>19</v>
      </c>
      <c r="H615" s="71">
        <v>2001421009</v>
      </c>
      <c r="I615" s="82" t="s">
        <v>895</v>
      </c>
      <c r="J615" s="73" t="s">
        <v>6</v>
      </c>
      <c r="K615" s="711"/>
      <c r="N615" s="328"/>
      <c r="O615" s="221"/>
      <c r="P615" s="218"/>
      <c r="Q615" s="218"/>
      <c r="R615" s="218"/>
      <c r="S615" s="218"/>
      <c r="T615" s="193"/>
      <c r="U615" s="193"/>
      <c r="V615" s="328"/>
      <c r="W615" s="618"/>
      <c r="X615" s="368"/>
    </row>
    <row r="616" spans="1:25" ht="18.75" x14ac:dyDescent="0.3">
      <c r="A616" s="294">
        <v>20</v>
      </c>
      <c r="B616" s="71">
        <v>2001421041</v>
      </c>
      <c r="C616" s="82" t="s">
        <v>875</v>
      </c>
      <c r="D616" s="73" t="s">
        <v>5</v>
      </c>
      <c r="E616" s="701"/>
      <c r="G616" s="294">
        <v>20</v>
      </c>
      <c r="H616" s="71">
        <v>2001421021</v>
      </c>
      <c r="I616" s="82" t="s">
        <v>896</v>
      </c>
      <c r="J616" s="73" t="s">
        <v>6</v>
      </c>
      <c r="K616" s="712"/>
      <c r="L616" s="192"/>
      <c r="M616" s="192"/>
      <c r="N616" s="328"/>
      <c r="O616" s="221"/>
      <c r="P616" s="218"/>
      <c r="Q616" s="218"/>
      <c r="R616" s="218"/>
      <c r="S616" s="218"/>
      <c r="T616" s="193"/>
      <c r="U616" s="193"/>
      <c r="V616" s="328"/>
      <c r="W616" s="618"/>
      <c r="X616" s="368"/>
    </row>
    <row r="617" spans="1:25" ht="18.75" x14ac:dyDescent="0.3">
      <c r="A617" s="294">
        <v>21</v>
      </c>
      <c r="B617" s="71">
        <v>2001421031</v>
      </c>
      <c r="C617" s="82" t="s">
        <v>876</v>
      </c>
      <c r="D617" s="80" t="s">
        <v>6</v>
      </c>
      <c r="E617" s="701"/>
      <c r="G617" s="294">
        <v>21</v>
      </c>
      <c r="H617" s="71">
        <v>2001421015</v>
      </c>
      <c r="I617" s="82" t="s">
        <v>897</v>
      </c>
      <c r="J617" s="80" t="s">
        <v>6</v>
      </c>
      <c r="K617" s="429"/>
      <c r="L617" s="217"/>
      <c r="N617" s="328"/>
      <c r="O617" s="221"/>
      <c r="P617" s="218"/>
      <c r="Q617" s="218"/>
      <c r="R617" s="218"/>
      <c r="S617" s="218"/>
      <c r="T617" s="193"/>
      <c r="U617" s="193"/>
      <c r="V617" s="695"/>
      <c r="W617" s="618"/>
      <c r="X617" s="368"/>
    </row>
    <row r="618" spans="1:25" ht="18.75" x14ac:dyDescent="0.3">
      <c r="A618" s="294">
        <v>22</v>
      </c>
      <c r="B618" s="78">
        <v>2001421020</v>
      </c>
      <c r="C618" s="79" t="s">
        <v>877</v>
      </c>
      <c r="D618" s="80" t="s">
        <v>6</v>
      </c>
      <c r="E618" s="713"/>
      <c r="G618" s="294">
        <v>22</v>
      </c>
      <c r="H618" s="71">
        <v>2001421019</v>
      </c>
      <c r="I618" s="82" t="s">
        <v>898</v>
      </c>
      <c r="J618" s="80" t="s">
        <v>6</v>
      </c>
      <c r="K618" s="437"/>
      <c r="L618" s="429"/>
      <c r="N618" s="328"/>
      <c r="O618" s="221"/>
      <c r="P618" s="218"/>
      <c r="Q618" s="218"/>
      <c r="R618" s="218"/>
      <c r="S618" s="218"/>
      <c r="V618" s="328"/>
      <c r="W618" s="704"/>
      <c r="X618" s="368"/>
    </row>
    <row r="619" spans="1:25" ht="18.75" x14ac:dyDescent="0.3">
      <c r="A619" s="294">
        <v>23</v>
      </c>
      <c r="B619" s="75"/>
      <c r="C619" s="76"/>
      <c r="D619" s="116"/>
      <c r="E619" s="714"/>
      <c r="G619" s="294">
        <v>23</v>
      </c>
      <c r="H619" s="986"/>
      <c r="I619" s="110"/>
      <c r="J619" s="112"/>
      <c r="K619" s="429"/>
      <c r="L619" s="437"/>
      <c r="N619" s="328"/>
      <c r="O619" s="219"/>
      <c r="P619" s="706"/>
      <c r="Q619" s="218"/>
      <c r="R619" s="218"/>
      <c r="S619" s="218"/>
      <c r="T619" s="193"/>
      <c r="U619" s="368"/>
      <c r="V619" s="368"/>
      <c r="W619" s="704"/>
      <c r="X619" s="368"/>
    </row>
    <row r="620" spans="1:25" ht="18.75" x14ac:dyDescent="0.3">
      <c r="A620" s="294">
        <v>24</v>
      </c>
      <c r="B620" s="986"/>
      <c r="C620" s="110"/>
      <c r="D620" s="112"/>
      <c r="E620" s="714"/>
      <c r="G620" s="294">
        <v>24</v>
      </c>
      <c r="H620" s="986"/>
      <c r="I620" s="110"/>
      <c r="J620" s="112"/>
      <c r="K620" s="252"/>
      <c r="L620" s="429"/>
      <c r="N620" s="328"/>
      <c r="O620" s="222"/>
      <c r="P620" s="705"/>
      <c r="Q620" s="218"/>
      <c r="R620" s="218"/>
      <c r="S620" s="218"/>
      <c r="T620" s="193"/>
      <c r="U620" s="368"/>
      <c r="V620" s="328"/>
      <c r="W620" s="708"/>
      <c r="X620" s="193"/>
    </row>
    <row r="621" spans="1:25" ht="16.5" thickBot="1" x14ac:dyDescent="0.3">
      <c r="A621" s="276"/>
      <c r="B621" s="971"/>
      <c r="C621" s="972"/>
      <c r="D621" s="973"/>
      <c r="E621" s="715"/>
      <c r="G621" s="276"/>
      <c r="H621" s="971"/>
      <c r="I621" s="972"/>
      <c r="J621" s="973"/>
      <c r="L621" s="252"/>
      <c r="N621" s="328"/>
      <c r="O621" s="219"/>
      <c r="P621" s="706"/>
      <c r="Q621" s="218"/>
      <c r="R621" s="218"/>
      <c r="S621" s="218"/>
      <c r="T621" s="193"/>
      <c r="U621" s="368"/>
      <c r="V621" s="328"/>
      <c r="W621" s="708"/>
      <c r="X621" s="193"/>
    </row>
    <row r="622" spans="1:25" ht="18" x14ac:dyDescent="0.25">
      <c r="A622" s="252"/>
      <c r="B622" s="252"/>
      <c r="C622" s="245"/>
      <c r="D622" s="252"/>
      <c r="G622" s="252"/>
      <c r="N622" s="328"/>
      <c r="O622" s="221"/>
      <c r="P622" s="218"/>
      <c r="Q622" s="218"/>
      <c r="R622" s="218"/>
      <c r="S622" s="218"/>
      <c r="T622" s="190"/>
      <c r="U622" s="687"/>
      <c r="V622" s="251"/>
      <c r="W622" s="708"/>
      <c r="X622" s="193"/>
    </row>
    <row r="623" spans="1:25" x14ac:dyDescent="0.2">
      <c r="B623" s="243"/>
      <c r="C623" s="282" t="s">
        <v>8</v>
      </c>
      <c r="D623" s="191">
        <f>COUNTIF(D597:D621,"L")</f>
        <v>15</v>
      </c>
      <c r="I623" s="283" t="s">
        <v>8</v>
      </c>
      <c r="J623" s="191">
        <f>COUNTIF(J596:J620,"L")</f>
        <v>13</v>
      </c>
      <c r="K623" s="236"/>
      <c r="N623" s="193"/>
      <c r="O623" s="219"/>
      <c r="P623" s="706"/>
      <c r="Q623" s="218"/>
      <c r="R623" s="218"/>
      <c r="S623" s="218"/>
      <c r="T623" s="193"/>
      <c r="U623" s="368"/>
      <c r="V623" s="328"/>
      <c r="W623" s="193"/>
      <c r="X623" s="193"/>
    </row>
    <row r="624" spans="1:25" ht="15.75" thickBot="1" x14ac:dyDescent="0.25">
      <c r="B624" s="243"/>
      <c r="C624" s="282" t="s">
        <v>13</v>
      </c>
      <c r="D624" s="191">
        <f>COUNTIF(D597:D621,"P")</f>
        <v>7</v>
      </c>
      <c r="I624" s="283" t="s">
        <v>13</v>
      </c>
      <c r="J624" s="191">
        <f>COUNTIF(J596:J620,"P")</f>
        <v>9</v>
      </c>
      <c r="L624" s="236"/>
      <c r="N624" s="193"/>
      <c r="O624" s="222"/>
      <c r="P624" s="705"/>
      <c r="Q624" s="218"/>
      <c r="R624" s="218"/>
      <c r="S624" s="218"/>
      <c r="T624" s="193"/>
      <c r="U624" s="368"/>
      <c r="V624" s="328"/>
      <c r="W624" s="193"/>
      <c r="X624" s="193"/>
    </row>
    <row r="625" spans="1:25" x14ac:dyDescent="0.2">
      <c r="B625" s="243"/>
      <c r="C625" s="282"/>
      <c r="D625" s="286">
        <f>SUM(D623:D624)</f>
        <v>22</v>
      </c>
      <c r="I625" s="283"/>
      <c r="J625" s="286">
        <f>SUM(J623:J624)</f>
        <v>22</v>
      </c>
      <c r="N625" s="193"/>
      <c r="O625" s="219"/>
      <c r="P625" s="706"/>
      <c r="Q625" s="218"/>
      <c r="R625" s="218"/>
      <c r="S625" s="218"/>
      <c r="T625" s="193"/>
      <c r="U625" s="368"/>
      <c r="V625" s="328"/>
      <c r="W625" s="193"/>
      <c r="X625" s="193"/>
    </row>
    <row r="626" spans="1:25" ht="18" x14ac:dyDescent="0.25">
      <c r="A626" s="191" t="s">
        <v>14</v>
      </c>
      <c r="B626" s="243"/>
      <c r="C626" s="244" t="str">
        <f>'Pembimbing Akademik'!$I$8</f>
        <v>Agung Budi Broto, S.T., M.T.</v>
      </c>
      <c r="G626" s="191" t="s">
        <v>14</v>
      </c>
      <c r="I626" s="191" t="str">
        <f>'Pembimbing Akademik'!$I$9</f>
        <v>Sidiq Wacono, S.T., M.T.</v>
      </c>
      <c r="N626" s="193"/>
      <c r="O626" s="221"/>
      <c r="P626" s="218"/>
      <c r="Q626" s="218"/>
      <c r="R626" s="218"/>
      <c r="S626" s="218"/>
      <c r="T626" s="193"/>
      <c r="U626" s="251"/>
      <c r="V626" s="687"/>
      <c r="W626" s="193"/>
      <c r="X626" s="193"/>
    </row>
    <row r="627" spans="1:25" ht="18" x14ac:dyDescent="0.25">
      <c r="B627" s="243"/>
      <c r="C627" s="426"/>
      <c r="D627" s="236"/>
      <c r="K627" s="216"/>
      <c r="N627" s="193"/>
      <c r="O627" s="221"/>
      <c r="P627" s="218"/>
      <c r="Q627" s="218"/>
      <c r="R627" s="218"/>
      <c r="S627" s="218"/>
      <c r="T627" s="193"/>
      <c r="U627" s="368"/>
      <c r="V627" s="368"/>
      <c r="W627" s="193"/>
      <c r="X627" s="193"/>
    </row>
    <row r="628" spans="1:25" ht="18" x14ac:dyDescent="0.25">
      <c r="H628" s="675"/>
      <c r="I628" s="675"/>
      <c r="J628" s="216"/>
      <c r="K628" s="216"/>
      <c r="L628" s="216"/>
      <c r="N628" s="236"/>
      <c r="O628" s="221"/>
      <c r="P628" s="218"/>
      <c r="Q628" s="218"/>
      <c r="R628" s="218"/>
      <c r="S628" s="218"/>
      <c r="T628" s="193"/>
      <c r="U628" s="368"/>
      <c r="V628" s="328"/>
    </row>
    <row r="629" spans="1:25" ht="18.75" customHeight="1" x14ac:dyDescent="0.35">
      <c r="A629" s="676" t="s">
        <v>1059</v>
      </c>
      <c r="B629" s="675"/>
      <c r="C629" s="677"/>
      <c r="D629" s="675"/>
      <c r="E629" s="675"/>
      <c r="F629" s="675"/>
      <c r="G629" s="675"/>
      <c r="H629" s="675"/>
      <c r="I629" s="675"/>
      <c r="J629" s="216"/>
      <c r="K629" s="216"/>
      <c r="L629" s="216"/>
      <c r="M629" s="716"/>
      <c r="N629" s="717"/>
      <c r="O629" s="718"/>
      <c r="P629" s="706"/>
      <c r="Q629" s="218"/>
      <c r="R629" s="218"/>
      <c r="S629" s="218"/>
      <c r="T629" s="193"/>
      <c r="U629" s="368"/>
      <c r="V629" s="368"/>
      <c r="W629" s="190"/>
      <c r="X629" s="368"/>
      <c r="Y629" s="288"/>
    </row>
    <row r="630" spans="1:25" ht="18.75" customHeight="1" x14ac:dyDescent="0.35">
      <c r="A630" s="676" t="str">
        <f>$A$81</f>
        <v>MAHASISWA TINGKAT 3 (TIGA) TAHUN MASUK 2019 - SEMESTER GENAP 2021 / 2022</v>
      </c>
      <c r="B630" s="675"/>
      <c r="C630" s="677"/>
      <c r="D630" s="675"/>
      <c r="E630" s="675"/>
      <c r="F630" s="675"/>
      <c r="G630" s="675"/>
      <c r="H630" s="675"/>
      <c r="I630" s="675"/>
      <c r="J630" s="216"/>
      <c r="K630" s="716"/>
      <c r="L630" s="216"/>
      <c r="M630" s="716"/>
      <c r="N630" s="717"/>
      <c r="O630" s="718"/>
      <c r="P630" s="706"/>
      <c r="Q630" s="218"/>
      <c r="R630" s="218"/>
      <c r="S630" s="218"/>
      <c r="T630" s="193"/>
      <c r="U630" s="368"/>
      <c r="V630" s="328"/>
      <c r="W630" s="689"/>
      <c r="X630" s="690"/>
      <c r="Y630" s="288"/>
    </row>
    <row r="631" spans="1:25" ht="18.75" customHeight="1" x14ac:dyDescent="0.35">
      <c r="A631" s="676" t="s">
        <v>9</v>
      </c>
      <c r="B631" s="675"/>
      <c r="C631" s="677"/>
      <c r="D631" s="675"/>
      <c r="E631" s="675"/>
      <c r="F631" s="675"/>
      <c r="G631" s="675"/>
      <c r="H631" s="716"/>
      <c r="I631" s="716"/>
      <c r="J631" s="716"/>
      <c r="K631" s="719"/>
      <c r="L631" s="716"/>
      <c r="M631" s="716"/>
      <c r="N631" s="717"/>
      <c r="O631" s="720"/>
      <c r="P631" s="218"/>
      <c r="Q631" s="218"/>
      <c r="R631" s="218"/>
      <c r="S631" s="218"/>
      <c r="T631" s="193"/>
      <c r="U631" s="368"/>
      <c r="V631" s="687"/>
      <c r="W631" s="190"/>
      <c r="X631" s="368"/>
      <c r="Y631" s="288"/>
    </row>
    <row r="632" spans="1:25" ht="18.75" customHeight="1" x14ac:dyDescent="0.35">
      <c r="A632" s="716"/>
      <c r="B632" s="716"/>
      <c r="C632" s="721"/>
      <c r="D632" s="716"/>
      <c r="E632" s="716"/>
      <c r="F632" s="716"/>
      <c r="G632" s="716"/>
      <c r="H632" s="719"/>
      <c r="I632" s="719"/>
      <c r="J632" s="719"/>
      <c r="K632" s="722"/>
      <c r="L632" s="719"/>
      <c r="M632" s="716"/>
      <c r="N632" s="717"/>
      <c r="O632" s="720"/>
      <c r="P632" s="218"/>
      <c r="Q632" s="218"/>
      <c r="R632" s="218"/>
      <c r="S632" s="218"/>
      <c r="T632" s="193"/>
      <c r="U632" s="708"/>
      <c r="V632" s="368"/>
      <c r="W632" s="193"/>
      <c r="X632" s="368"/>
      <c r="Y632" s="288"/>
    </row>
    <row r="633" spans="1:25" ht="18.75" customHeight="1" thickBot="1" x14ac:dyDescent="0.45">
      <c r="A633" s="719" t="str">
        <f>CONCATENATE("KELAS/ SEMESTER : III TKG 1/ ",'Pembimbing Akademik'!D35)</f>
        <v>KELAS/ SEMESTER : III TKG 1/ 6</v>
      </c>
      <c r="B633" s="719"/>
      <c r="C633" s="719"/>
      <c r="D633" s="719"/>
      <c r="E633" s="213"/>
      <c r="F633" s="213"/>
      <c r="G633" s="719" t="str">
        <f>CONCATENATE("KELAS/ SEMESTER : III TKG 2/ ",'Pembimbing Akademik'!D35)</f>
        <v>KELAS/ SEMESTER : III TKG 2/ 6</v>
      </c>
      <c r="H633" s="719"/>
      <c r="I633" s="719"/>
      <c r="J633" s="722"/>
      <c r="K633" s="723"/>
      <c r="L633" s="722"/>
      <c r="M633" s="724"/>
      <c r="N633" s="725"/>
      <c r="O633" s="720"/>
      <c r="P633" s="218"/>
      <c r="Q633" s="218"/>
      <c r="R633" s="218"/>
      <c r="S633" s="218"/>
      <c r="T633" s="193"/>
      <c r="U633" s="708"/>
      <c r="V633" s="708"/>
      <c r="W633" s="552"/>
      <c r="X633" s="552"/>
      <c r="Y633" s="288"/>
    </row>
    <row r="634" spans="1:25" ht="18.75" customHeight="1" thickBot="1" x14ac:dyDescent="0.45">
      <c r="A634" s="522" t="s">
        <v>10</v>
      </c>
      <c r="B634" s="726" t="s">
        <v>2</v>
      </c>
      <c r="C634" s="727" t="s">
        <v>3</v>
      </c>
      <c r="D634" s="728" t="s">
        <v>11</v>
      </c>
      <c r="E634" s="729"/>
      <c r="F634" s="225"/>
      <c r="G634" s="730" t="s">
        <v>10</v>
      </c>
      <c r="H634" s="726" t="s">
        <v>2</v>
      </c>
      <c r="I634" s="727" t="s">
        <v>3</v>
      </c>
      <c r="J634" s="728" t="s">
        <v>11</v>
      </c>
      <c r="K634" s="217"/>
      <c r="L634" s="723"/>
      <c r="M634" s="724"/>
      <c r="N634" s="731"/>
      <c r="O634" s="720"/>
      <c r="P634" s="218"/>
      <c r="Q634" s="218"/>
      <c r="R634" s="218"/>
      <c r="S634" s="218"/>
      <c r="T634" s="193"/>
      <c r="U634" s="368"/>
      <c r="V634" s="368"/>
      <c r="W634" s="695"/>
      <c r="X634" s="695"/>
      <c r="Y634" s="288"/>
    </row>
    <row r="635" spans="1:25" ht="18.75" customHeight="1" x14ac:dyDescent="0.4">
      <c r="A635" s="732"/>
      <c r="B635" s="733"/>
      <c r="C635" s="733"/>
      <c r="D635" s="734"/>
      <c r="E635" s="729"/>
      <c r="F635" s="225"/>
      <c r="G635" s="735"/>
      <c r="H635" s="455"/>
      <c r="I635" s="736"/>
      <c r="J635" s="457"/>
      <c r="K635" s="217"/>
      <c r="L635" s="217"/>
      <c r="M635" s="724"/>
      <c r="N635" s="731"/>
      <c r="O635" s="718"/>
      <c r="P635" s="706"/>
      <c r="Q635" s="218"/>
      <c r="R635" s="218"/>
      <c r="S635" s="218"/>
      <c r="T635" s="193"/>
      <c r="U635" s="368"/>
      <c r="V635" s="328"/>
      <c r="W635" s="700"/>
      <c r="X635" s="690"/>
      <c r="Y635" s="288"/>
    </row>
    <row r="636" spans="1:25" ht="18.75" customHeight="1" x14ac:dyDescent="0.35">
      <c r="A636" s="294">
        <v>1</v>
      </c>
      <c r="B636" s="71">
        <v>1901421038</v>
      </c>
      <c r="C636" s="82" t="s">
        <v>716</v>
      </c>
      <c r="D636" s="105" t="s">
        <v>6</v>
      </c>
      <c r="E636" s="737"/>
      <c r="G636" s="294">
        <v>1</v>
      </c>
      <c r="H636" s="129">
        <v>1901421004</v>
      </c>
      <c r="I636" s="130" t="s">
        <v>739</v>
      </c>
      <c r="J636" s="121" t="s">
        <v>5</v>
      </c>
      <c r="K636" s="217"/>
      <c r="M636" s="213"/>
      <c r="N636" s="738"/>
      <c r="O636" s="720"/>
      <c r="P636" s="218"/>
      <c r="Q636" s="218"/>
      <c r="R636" s="218"/>
      <c r="S636" s="218"/>
      <c r="T636" s="193"/>
      <c r="U636" s="193"/>
      <c r="V636" s="690"/>
      <c r="W636" s="704"/>
      <c r="X636" s="690"/>
      <c r="Y636" s="288"/>
    </row>
    <row r="637" spans="1:25" ht="18.75" customHeight="1" x14ac:dyDescent="0.35">
      <c r="A637" s="316">
        <v>2</v>
      </c>
      <c r="B637" s="71">
        <v>1901421023</v>
      </c>
      <c r="C637" s="82" t="s">
        <v>717</v>
      </c>
      <c r="D637" s="105" t="s">
        <v>6</v>
      </c>
      <c r="E637" s="737"/>
      <c r="G637" s="294">
        <v>2</v>
      </c>
      <c r="H637" s="129">
        <v>1901421021</v>
      </c>
      <c r="I637" s="130" t="s">
        <v>740</v>
      </c>
      <c r="J637" s="121" t="s">
        <v>6</v>
      </c>
      <c r="K637" s="217"/>
      <c r="M637" s="213"/>
      <c r="N637" s="738"/>
      <c r="O637" s="718"/>
      <c r="P637" s="706"/>
      <c r="Q637" s="218"/>
      <c r="R637" s="218"/>
      <c r="S637" s="218"/>
      <c r="T637" s="193"/>
      <c r="U637" s="368"/>
      <c r="V637" s="328"/>
      <c r="W637" s="704"/>
      <c r="X637" s="690"/>
      <c r="Y637" s="288"/>
    </row>
    <row r="638" spans="1:25" ht="18.75" customHeight="1" x14ac:dyDescent="0.35">
      <c r="A638" s="294">
        <v>3</v>
      </c>
      <c r="B638" s="71">
        <v>1901421049</v>
      </c>
      <c r="C638" s="82" t="s">
        <v>718</v>
      </c>
      <c r="D638" s="105" t="s">
        <v>5</v>
      </c>
      <c r="E638" s="737"/>
      <c r="G638" s="294">
        <v>3</v>
      </c>
      <c r="H638" s="71">
        <v>1901421019</v>
      </c>
      <c r="I638" s="82" t="s">
        <v>741</v>
      </c>
      <c r="J638" s="117" t="s">
        <v>6</v>
      </c>
      <c r="K638" s="217"/>
      <c r="M638" s="213"/>
      <c r="N638" s="738"/>
      <c r="O638" s="718"/>
      <c r="P638" s="706"/>
      <c r="Q638" s="218"/>
      <c r="R638" s="218"/>
      <c r="S638" s="218"/>
      <c r="T638" s="193"/>
      <c r="U638" s="368"/>
      <c r="V638" s="328"/>
      <c r="W638" s="704"/>
      <c r="X638" s="690"/>
      <c r="Y638" s="288"/>
    </row>
    <row r="639" spans="1:25" ht="18.75" customHeight="1" x14ac:dyDescent="0.35">
      <c r="A639" s="316">
        <v>4</v>
      </c>
      <c r="B639" s="118">
        <v>1901421036</v>
      </c>
      <c r="C639" s="119" t="s">
        <v>719</v>
      </c>
      <c r="D639" s="105" t="s">
        <v>5</v>
      </c>
      <c r="E639" s="737"/>
      <c r="G639" s="294">
        <v>4</v>
      </c>
      <c r="H639" s="71">
        <v>1901421016</v>
      </c>
      <c r="I639" s="82" t="s">
        <v>742</v>
      </c>
      <c r="J639" s="105" t="s">
        <v>6</v>
      </c>
      <c r="K639" s="498"/>
      <c r="M639" s="213"/>
      <c r="N639" s="738"/>
      <c r="O639" s="720"/>
      <c r="P639" s="218"/>
      <c r="Q639" s="218"/>
      <c r="R639" s="218"/>
      <c r="S639" s="218"/>
      <c r="T639" s="190"/>
      <c r="U639" s="687"/>
      <c r="V639" s="368"/>
      <c r="W639" s="704"/>
      <c r="X639" s="690"/>
      <c r="Y639" s="288"/>
    </row>
    <row r="640" spans="1:25" ht="18.75" customHeight="1" x14ac:dyDescent="0.35">
      <c r="A640" s="294">
        <v>5</v>
      </c>
      <c r="B640" s="71">
        <v>1901421009</v>
      </c>
      <c r="C640" s="82" t="s">
        <v>720</v>
      </c>
      <c r="D640" s="105" t="s">
        <v>6</v>
      </c>
      <c r="E640" s="737"/>
      <c r="G640" s="294">
        <v>5</v>
      </c>
      <c r="H640" s="122">
        <v>1901421022</v>
      </c>
      <c r="I640" s="123" t="s">
        <v>743</v>
      </c>
      <c r="J640" s="124" t="s">
        <v>6</v>
      </c>
      <c r="K640" s="217"/>
      <c r="M640" s="213"/>
      <c r="N640" s="738"/>
      <c r="O640" s="739"/>
      <c r="P640" s="705"/>
      <c r="Q640" s="218"/>
      <c r="R640" s="218"/>
      <c r="S640" s="218"/>
      <c r="T640" s="193"/>
      <c r="U640" s="368"/>
      <c r="V640" s="368"/>
      <c r="W640" s="704"/>
      <c r="X640" s="690"/>
      <c r="Y640" s="288"/>
    </row>
    <row r="641" spans="1:25" ht="18.75" customHeight="1" x14ac:dyDescent="0.35">
      <c r="A641" s="316">
        <v>6</v>
      </c>
      <c r="B641" s="120">
        <v>1901421027</v>
      </c>
      <c r="C641" s="72" t="s">
        <v>721</v>
      </c>
      <c r="D641" s="115" t="s">
        <v>5</v>
      </c>
      <c r="E641" s="737"/>
      <c r="G641" s="294">
        <v>6</v>
      </c>
      <c r="H641" s="78">
        <v>1901421014</v>
      </c>
      <c r="I641" s="82" t="s">
        <v>744</v>
      </c>
      <c r="J641" s="101" t="s">
        <v>6</v>
      </c>
      <c r="K641" s="498"/>
      <c r="M641" s="213"/>
      <c r="N641" s="738"/>
      <c r="O641" s="720"/>
      <c r="P641" s="218"/>
      <c r="Q641" s="218"/>
      <c r="R641" s="218"/>
      <c r="S641" s="218"/>
      <c r="T641" s="193"/>
      <c r="U641" s="368"/>
      <c r="V641" s="328"/>
      <c r="W641" s="707"/>
      <c r="X641" s="708"/>
      <c r="Y641" s="288"/>
    </row>
    <row r="642" spans="1:25" ht="18.75" customHeight="1" x14ac:dyDescent="0.35">
      <c r="A642" s="294">
        <v>7</v>
      </c>
      <c r="B642" s="71">
        <v>1901421012</v>
      </c>
      <c r="C642" s="82" t="s">
        <v>722</v>
      </c>
      <c r="D642" s="105" t="s">
        <v>6</v>
      </c>
      <c r="E642" s="737"/>
      <c r="G642" s="294">
        <v>7</v>
      </c>
      <c r="H642" s="71">
        <v>1901421018</v>
      </c>
      <c r="I642" s="82" t="s">
        <v>745</v>
      </c>
      <c r="J642" s="105" t="s">
        <v>5</v>
      </c>
      <c r="K642" s="217"/>
      <c r="M642" s="213"/>
      <c r="N642" s="738"/>
      <c r="O642" s="720"/>
      <c r="P642" s="218"/>
      <c r="Q642" s="218"/>
      <c r="R642" s="218"/>
      <c r="S642" s="218"/>
      <c r="T642" s="190"/>
      <c r="U642" s="687"/>
      <c r="V642" s="368"/>
      <c r="W642" s="704"/>
      <c r="X642" s="690"/>
      <c r="Y642" s="288"/>
    </row>
    <row r="643" spans="1:25" ht="18.75" customHeight="1" x14ac:dyDescent="0.3">
      <c r="A643" s="316">
        <v>8</v>
      </c>
      <c r="B643" s="71">
        <v>1901421034</v>
      </c>
      <c r="C643" s="82" t="s">
        <v>723</v>
      </c>
      <c r="D643" s="105" t="s">
        <v>5</v>
      </c>
      <c r="E643" s="737"/>
      <c r="G643" s="294">
        <v>8</v>
      </c>
      <c r="H643" s="78">
        <v>1901421025</v>
      </c>
      <c r="I643" s="82" t="s">
        <v>746</v>
      </c>
      <c r="J643" s="101" t="s">
        <v>5</v>
      </c>
      <c r="K643" s="217"/>
      <c r="M643" s="213"/>
      <c r="N643" s="738"/>
      <c r="O643" s="738"/>
      <c r="P643" s="337"/>
      <c r="Q643" s="347"/>
      <c r="R643" s="347"/>
      <c r="S643" s="347"/>
      <c r="T643" s="193"/>
      <c r="U643" s="368"/>
      <c r="V643" s="740"/>
      <c r="W643" s="704"/>
      <c r="X643" s="690"/>
      <c r="Y643" s="288"/>
    </row>
    <row r="644" spans="1:25" ht="18.75" customHeight="1" x14ac:dyDescent="0.3">
      <c r="A644" s="294">
        <v>9</v>
      </c>
      <c r="B644" s="71">
        <v>1901421045</v>
      </c>
      <c r="C644" s="82" t="s">
        <v>724</v>
      </c>
      <c r="D644" s="105" t="s">
        <v>6</v>
      </c>
      <c r="E644" s="737"/>
      <c r="G644" s="294">
        <v>9</v>
      </c>
      <c r="H644" s="78">
        <v>1901421041</v>
      </c>
      <c r="I644" s="82" t="s">
        <v>747</v>
      </c>
      <c r="J644" s="101" t="s">
        <v>6</v>
      </c>
      <c r="K644" s="498"/>
      <c r="M644" s="213"/>
      <c r="N644" s="738"/>
      <c r="O644" s="738"/>
      <c r="P644" s="337"/>
      <c r="Q644" s="347"/>
      <c r="R644" s="347"/>
      <c r="S644" s="347"/>
      <c r="T644" s="193"/>
      <c r="U644" s="368"/>
      <c r="V644" s="618"/>
      <c r="W644" s="618"/>
      <c r="X644" s="368"/>
    </row>
    <row r="645" spans="1:25" ht="18.75" customHeight="1" x14ac:dyDescent="0.3">
      <c r="A645" s="316">
        <v>10</v>
      </c>
      <c r="B645" s="71">
        <v>1901421003</v>
      </c>
      <c r="C645" s="82" t="s">
        <v>725</v>
      </c>
      <c r="D645" s="105" t="s">
        <v>5</v>
      </c>
      <c r="E645" s="737"/>
      <c r="G645" s="294">
        <v>10</v>
      </c>
      <c r="H645" s="71">
        <v>1901421001</v>
      </c>
      <c r="I645" s="82" t="s">
        <v>748</v>
      </c>
      <c r="J645" s="105" t="s">
        <v>6</v>
      </c>
      <c r="K645" s="217"/>
      <c r="M645" s="213"/>
      <c r="N645" s="738"/>
      <c r="O645" s="738"/>
      <c r="P645" s="342"/>
      <c r="Q645" s="347"/>
      <c r="R645" s="347"/>
      <c r="S645" s="347"/>
      <c r="T645" s="193"/>
      <c r="U645" s="368"/>
      <c r="V645" s="740"/>
      <c r="W645" s="704"/>
      <c r="X645" s="690"/>
      <c r="Y645" s="288"/>
    </row>
    <row r="646" spans="1:25" ht="18.75" customHeight="1" x14ac:dyDescent="0.3">
      <c r="A646" s="294">
        <v>11</v>
      </c>
      <c r="B646" s="71">
        <v>1901421037</v>
      </c>
      <c r="C646" s="82" t="s">
        <v>726</v>
      </c>
      <c r="D646" s="105" t="s">
        <v>5</v>
      </c>
      <c r="E646" s="702"/>
      <c r="G646" s="294">
        <v>11</v>
      </c>
      <c r="H646" s="71">
        <v>1901421024</v>
      </c>
      <c r="I646" s="82" t="s">
        <v>749</v>
      </c>
      <c r="J646" s="105" t="s">
        <v>5</v>
      </c>
      <c r="K646" s="224"/>
      <c r="M646" s="213"/>
      <c r="N646" s="738"/>
      <c r="O646" s="738"/>
      <c r="P646" s="342"/>
      <c r="Q646" s="347"/>
      <c r="R646" s="347"/>
      <c r="S646" s="347"/>
      <c r="T646" s="193"/>
      <c r="U646" s="368"/>
      <c r="V646" s="618"/>
      <c r="W646" s="707"/>
      <c r="X646" s="708"/>
      <c r="Y646" s="288"/>
    </row>
    <row r="647" spans="1:25" ht="18.75" customHeight="1" x14ac:dyDescent="0.3">
      <c r="A647" s="316">
        <v>12</v>
      </c>
      <c r="B647" s="71">
        <v>1901421002</v>
      </c>
      <c r="C647" s="82" t="s">
        <v>727</v>
      </c>
      <c r="D647" s="105" t="s">
        <v>6</v>
      </c>
      <c r="E647" s="737"/>
      <c r="G647" s="294">
        <v>12</v>
      </c>
      <c r="H647" s="122">
        <v>1901421028</v>
      </c>
      <c r="I647" s="123" t="s">
        <v>750</v>
      </c>
      <c r="J647" s="124" t="s">
        <v>5</v>
      </c>
      <c r="K647" s="498"/>
      <c r="M647" s="213"/>
      <c r="N647" s="738"/>
      <c r="O647" s="738"/>
      <c r="P647" s="337"/>
      <c r="Q647" s="347"/>
      <c r="R647" s="347"/>
      <c r="S647" s="347"/>
      <c r="T647" s="193"/>
      <c r="U647" s="368"/>
      <c r="V647" s="740"/>
      <c r="W647" s="704"/>
      <c r="X647" s="690"/>
      <c r="Y647" s="288"/>
    </row>
    <row r="648" spans="1:25" ht="18.75" customHeight="1" x14ac:dyDescent="0.3">
      <c r="A648" s="294">
        <v>13</v>
      </c>
      <c r="B648" s="71">
        <v>1901421042</v>
      </c>
      <c r="C648" s="82" t="s">
        <v>728</v>
      </c>
      <c r="D648" s="105" t="s">
        <v>5</v>
      </c>
      <c r="E648" s="737"/>
      <c r="G648" s="294">
        <v>13</v>
      </c>
      <c r="H648" s="71">
        <v>1901421031</v>
      </c>
      <c r="I648" s="82" t="s">
        <v>751</v>
      </c>
      <c r="J648" s="124" t="s">
        <v>5</v>
      </c>
      <c r="K648" s="498"/>
      <c r="M648" s="213"/>
      <c r="N648" s="738"/>
      <c r="O648" s="738"/>
      <c r="P648" s="342"/>
      <c r="Q648" s="347"/>
      <c r="R648" s="347"/>
      <c r="S648" s="347"/>
      <c r="T648" s="193"/>
      <c r="U648" s="368"/>
      <c r="V648" s="740"/>
      <c r="W648" s="704"/>
      <c r="X648" s="690"/>
      <c r="Y648" s="288"/>
    </row>
    <row r="649" spans="1:25" ht="18.75" customHeight="1" x14ac:dyDescent="0.3">
      <c r="A649" s="316">
        <v>14</v>
      </c>
      <c r="B649" s="71">
        <v>1901421026</v>
      </c>
      <c r="C649" s="82" t="s">
        <v>729</v>
      </c>
      <c r="D649" s="105" t="s">
        <v>5</v>
      </c>
      <c r="E649" s="737"/>
      <c r="G649" s="294">
        <v>14</v>
      </c>
      <c r="H649" s="78">
        <v>1901421039</v>
      </c>
      <c r="I649" s="82" t="s">
        <v>752</v>
      </c>
      <c r="J649" s="124" t="s">
        <v>5</v>
      </c>
      <c r="K649" s="217"/>
      <c r="M649" s="213"/>
      <c r="N649" s="738"/>
      <c r="O649" s="738"/>
      <c r="P649" s="337"/>
      <c r="Q649" s="347"/>
      <c r="R649" s="347"/>
      <c r="S649" s="347"/>
      <c r="T649" s="193"/>
      <c r="U649" s="368"/>
      <c r="V649" s="618"/>
      <c r="W649" s="707"/>
      <c r="X649" s="708"/>
      <c r="Y649" s="288"/>
    </row>
    <row r="650" spans="1:25" ht="18.75" customHeight="1" x14ac:dyDescent="0.3">
      <c r="A650" s="294">
        <v>15</v>
      </c>
      <c r="B650" s="71">
        <v>1901421035</v>
      </c>
      <c r="C650" s="82" t="s">
        <v>730</v>
      </c>
      <c r="D650" s="105" t="s">
        <v>6</v>
      </c>
      <c r="E650" s="737"/>
      <c r="G650" s="294">
        <v>15</v>
      </c>
      <c r="H650" s="78">
        <v>1901421007</v>
      </c>
      <c r="I650" s="82" t="s">
        <v>753</v>
      </c>
      <c r="J650" s="101" t="s">
        <v>5</v>
      </c>
      <c r="K650" s="217"/>
      <c r="M650" s="213"/>
      <c r="N650" s="738"/>
      <c r="O650" s="738"/>
      <c r="P650" s="342"/>
      <c r="Q650" s="347"/>
      <c r="R650" s="347"/>
      <c r="S650" s="347"/>
      <c r="T650" s="193"/>
      <c r="U650" s="368"/>
      <c r="V650" s="740"/>
      <c r="W650" s="704"/>
      <c r="X650" s="368"/>
      <c r="Y650" s="288"/>
    </row>
    <row r="651" spans="1:25" ht="18.75" customHeight="1" x14ac:dyDescent="0.3">
      <c r="A651" s="316">
        <v>16</v>
      </c>
      <c r="B651" s="78">
        <v>1901421017</v>
      </c>
      <c r="C651" s="79" t="s">
        <v>731</v>
      </c>
      <c r="D651" s="101" t="s">
        <v>6</v>
      </c>
      <c r="E651" s="737"/>
      <c r="G651" s="294">
        <v>16</v>
      </c>
      <c r="H651" s="122">
        <v>1901421047</v>
      </c>
      <c r="I651" s="123" t="s">
        <v>755</v>
      </c>
      <c r="J651" s="124" t="s">
        <v>6</v>
      </c>
      <c r="K651" s="498"/>
      <c r="M651" s="213"/>
      <c r="N651" s="738"/>
      <c r="O651" s="738"/>
      <c r="P651" s="337"/>
      <c r="Q651" s="347"/>
      <c r="R651" s="347"/>
      <c r="S651" s="347"/>
      <c r="T651" s="193"/>
      <c r="U651" s="368"/>
      <c r="V651" s="618"/>
      <c r="W651" s="707"/>
      <c r="X651" s="708"/>
      <c r="Y651" s="288"/>
    </row>
    <row r="652" spans="1:25" ht="18.75" customHeight="1" x14ac:dyDescent="0.3">
      <c r="A652" s="294">
        <v>17</v>
      </c>
      <c r="B652" s="78">
        <v>1901421033</v>
      </c>
      <c r="C652" s="79" t="s">
        <v>732</v>
      </c>
      <c r="D652" s="101" t="s">
        <v>5</v>
      </c>
      <c r="E652" s="737"/>
      <c r="G652" s="294">
        <v>17</v>
      </c>
      <c r="H652" s="71">
        <v>1901421032</v>
      </c>
      <c r="I652" s="82" t="s">
        <v>756</v>
      </c>
      <c r="J652" s="105" t="s">
        <v>5</v>
      </c>
      <c r="K652" s="498"/>
      <c r="M652" s="213"/>
      <c r="N652" s="738"/>
      <c r="O652" s="741"/>
      <c r="P652" s="342"/>
      <c r="Q652" s="279"/>
      <c r="R652" s="279"/>
      <c r="S652" s="279"/>
      <c r="T652" s="193"/>
      <c r="U652" s="368"/>
      <c r="V652" s="740"/>
      <c r="W652" s="704"/>
      <c r="X652" s="690"/>
      <c r="Y652" s="288"/>
    </row>
    <row r="653" spans="1:25" ht="18.75" customHeight="1" x14ac:dyDescent="0.3">
      <c r="A653" s="316">
        <v>18</v>
      </c>
      <c r="B653" s="78">
        <v>1901421008</v>
      </c>
      <c r="C653" s="79" t="s">
        <v>733</v>
      </c>
      <c r="D653" s="101" t="s">
        <v>5</v>
      </c>
      <c r="E653" s="737"/>
      <c r="G653" s="294">
        <v>18</v>
      </c>
      <c r="H653" s="78">
        <v>1901421030</v>
      </c>
      <c r="I653" s="82" t="s">
        <v>757</v>
      </c>
      <c r="J653" s="101" t="s">
        <v>6</v>
      </c>
      <c r="K653" s="224"/>
      <c r="L653" s="498"/>
      <c r="M653" s="213"/>
      <c r="N653" s="738"/>
      <c r="O653" s="738"/>
      <c r="P653" s="342"/>
      <c r="Q653" s="347"/>
      <c r="R653" s="347"/>
      <c r="S653" s="347"/>
      <c r="T653" s="193"/>
      <c r="U653" s="368"/>
      <c r="V653" s="740"/>
      <c r="W653" s="704"/>
      <c r="X653" s="368"/>
      <c r="Y653" s="288"/>
    </row>
    <row r="654" spans="1:25" ht="18.75" customHeight="1" x14ac:dyDescent="0.3">
      <c r="A654" s="294">
        <v>19</v>
      </c>
      <c r="B654" s="78">
        <v>1901421046</v>
      </c>
      <c r="C654" s="79" t="s">
        <v>734</v>
      </c>
      <c r="D654" s="101" t="s">
        <v>5</v>
      </c>
      <c r="E654" s="742"/>
      <c r="G654" s="294">
        <v>19</v>
      </c>
      <c r="H654" s="78">
        <v>1901421006</v>
      </c>
      <c r="I654" s="82" t="s">
        <v>758</v>
      </c>
      <c r="J654" s="101" t="s">
        <v>6</v>
      </c>
      <c r="K654" s="217"/>
      <c r="L654" s="224"/>
      <c r="M654" s="213"/>
      <c r="N654" s="738"/>
      <c r="O654" s="738"/>
      <c r="P654" s="337"/>
      <c r="Q654" s="347"/>
      <c r="R654" s="347"/>
      <c r="S654" s="347"/>
      <c r="T654" s="193"/>
      <c r="U654" s="368"/>
      <c r="V654" s="618"/>
      <c r="W654" s="618"/>
      <c r="X654" s="368"/>
    </row>
    <row r="655" spans="1:25" ht="18.75" customHeight="1" x14ac:dyDescent="0.3">
      <c r="A655" s="316">
        <v>20</v>
      </c>
      <c r="B655" s="951" t="s">
        <v>1345</v>
      </c>
      <c r="C655" s="125" t="s">
        <v>1344</v>
      </c>
      <c r="D655" s="81" t="s">
        <v>5</v>
      </c>
      <c r="E655" s="743"/>
      <c r="G655" s="294">
        <v>20</v>
      </c>
      <c r="H655" s="71">
        <v>1901421011</v>
      </c>
      <c r="I655" s="82" t="s">
        <v>759</v>
      </c>
      <c r="J655" s="105" t="s">
        <v>6</v>
      </c>
      <c r="K655" s="217"/>
      <c r="L655" s="217"/>
      <c r="M655" s="213"/>
      <c r="N655" s="738"/>
      <c r="O655" s="738"/>
      <c r="P655" s="337"/>
      <c r="Q655" s="347"/>
      <c r="R655" s="347"/>
      <c r="S655" s="347"/>
      <c r="T655" s="193"/>
      <c r="U655" s="368"/>
      <c r="V655" s="618"/>
      <c r="W655" s="618"/>
      <c r="X655" s="368"/>
    </row>
    <row r="656" spans="1:25" ht="18.75" customHeight="1" x14ac:dyDescent="0.3">
      <c r="A656" s="294">
        <v>21</v>
      </c>
      <c r="B656" s="78">
        <v>1901421029</v>
      </c>
      <c r="C656" s="79" t="s">
        <v>735</v>
      </c>
      <c r="D656" s="101" t="s">
        <v>5</v>
      </c>
      <c r="E656" s="743"/>
      <c r="G656" s="294"/>
      <c r="H656" s="78"/>
      <c r="I656" s="82"/>
      <c r="J656" s="81"/>
      <c r="K656" s="217"/>
      <c r="L656" s="217"/>
      <c r="M656" s="213"/>
      <c r="N656" s="738"/>
      <c r="O656" s="738"/>
      <c r="P656" s="365"/>
      <c r="Q656" s="347"/>
      <c r="R656" s="347"/>
      <c r="S656" s="347"/>
      <c r="T656" s="193"/>
      <c r="U656" s="368"/>
      <c r="V656" s="618"/>
      <c r="W656" s="618"/>
      <c r="X656" s="368"/>
    </row>
    <row r="657" spans="1:25" ht="18.75" customHeight="1" x14ac:dyDescent="0.3">
      <c r="A657" s="316">
        <v>22</v>
      </c>
      <c r="B657" s="78">
        <v>1901421015</v>
      </c>
      <c r="C657" s="79" t="s">
        <v>736</v>
      </c>
      <c r="D657" s="101" t="s">
        <v>6</v>
      </c>
      <c r="E657" s="729"/>
      <c r="F657" s="213"/>
      <c r="G657" s="214"/>
      <c r="H657" s="951"/>
      <c r="I657" s="125"/>
      <c r="J657" s="81"/>
      <c r="K657" s="217"/>
      <c r="L657" s="217"/>
      <c r="M657" s="213"/>
      <c r="N657" s="738"/>
      <c r="O657" s="738"/>
      <c r="P657" s="365"/>
      <c r="Q657" s="347"/>
      <c r="R657" s="347"/>
      <c r="S657" s="347"/>
      <c r="T657" s="193"/>
      <c r="U657" s="368"/>
      <c r="V657" s="740"/>
      <c r="W657" s="704"/>
      <c r="X657" s="368"/>
    </row>
    <row r="658" spans="1:25" ht="18.75" customHeight="1" x14ac:dyDescent="0.3">
      <c r="A658" s="294">
        <v>23</v>
      </c>
      <c r="B658" s="78">
        <v>1901421040</v>
      </c>
      <c r="C658" s="79" t="s">
        <v>737</v>
      </c>
      <c r="D658" s="101" t="s">
        <v>6</v>
      </c>
      <c r="E658" s="729"/>
      <c r="F658" s="213"/>
      <c r="G658" s="214"/>
      <c r="H658" s="990"/>
      <c r="I658" s="991"/>
      <c r="J658" s="992"/>
      <c r="K658" s="217"/>
      <c r="L658" s="217"/>
      <c r="M658" s="213"/>
      <c r="N658" s="738"/>
      <c r="O658" s="738"/>
      <c r="P658" s="365"/>
      <c r="Q658" s="347"/>
      <c r="R658" s="347"/>
      <c r="S658" s="347"/>
      <c r="T658" s="193"/>
      <c r="U658" s="368"/>
      <c r="V658" s="740"/>
      <c r="W658" s="704"/>
      <c r="X658" s="368"/>
    </row>
    <row r="659" spans="1:25" ht="18.75" customHeight="1" x14ac:dyDescent="0.35">
      <c r="A659" s="214">
        <v>24</v>
      </c>
      <c r="B659" s="78">
        <v>1901421043</v>
      </c>
      <c r="C659" s="79" t="s">
        <v>738</v>
      </c>
      <c r="D659" s="101" t="s">
        <v>6</v>
      </c>
      <c r="E659" s="729"/>
      <c r="F659" s="213"/>
      <c r="G659" s="214"/>
      <c r="H659" s="951"/>
      <c r="I659" s="125"/>
      <c r="J659" s="81"/>
      <c r="K659" s="225"/>
      <c r="L659" s="217"/>
      <c r="M659" s="213"/>
      <c r="N659" s="738"/>
      <c r="O659" s="717"/>
      <c r="P659" s="193"/>
      <c r="Q659" s="745"/>
      <c r="R659" s="745"/>
      <c r="S659" s="745"/>
      <c r="T659" s="193"/>
      <c r="U659" s="708"/>
      <c r="V659" s="707"/>
      <c r="W659" s="708"/>
      <c r="X659" s="193"/>
    </row>
    <row r="660" spans="1:25" ht="18.75" customHeight="1" thickBot="1" x14ac:dyDescent="0.35">
      <c r="A660" s="746"/>
      <c r="B660" s="987"/>
      <c r="C660" s="988"/>
      <c r="D660" s="989"/>
      <c r="E660" s="729"/>
      <c r="F660" s="225"/>
      <c r="G660" s="746"/>
      <c r="H660" s="987"/>
      <c r="I660" s="988"/>
      <c r="J660" s="989"/>
      <c r="K660" s="213"/>
      <c r="L660" s="225"/>
      <c r="M660" s="213"/>
      <c r="N660" s="738"/>
      <c r="O660" s="748"/>
      <c r="P660" s="749"/>
      <c r="Q660" s="745"/>
      <c r="R660" s="745"/>
      <c r="S660" s="745"/>
      <c r="T660" s="193"/>
      <c r="U660" s="708"/>
      <c r="V660" s="750"/>
      <c r="W660" s="708"/>
      <c r="X660" s="193"/>
    </row>
    <row r="661" spans="1:25" ht="18.75" customHeight="1" x14ac:dyDescent="0.3">
      <c r="A661" s="437"/>
      <c r="B661" s="225"/>
      <c r="C661" s="751"/>
      <c r="D661" s="752"/>
      <c r="E661" s="213"/>
      <c r="F661" s="213"/>
      <c r="G661" s="231"/>
      <c r="H661" s="213"/>
      <c r="I661" s="231"/>
      <c r="J661" s="225"/>
      <c r="K661" s="213"/>
      <c r="L661" s="213"/>
      <c r="M661" s="213"/>
      <c r="N661" s="738"/>
      <c r="O661" s="738"/>
      <c r="P661" s="332"/>
      <c r="Q661" s="331"/>
      <c r="R661" s="331"/>
      <c r="S661" s="331"/>
      <c r="T661" s="193"/>
      <c r="U661" s="708"/>
      <c r="V661" s="750"/>
      <c r="W661" s="708"/>
      <c r="X661" s="193"/>
    </row>
    <row r="662" spans="1:25" ht="18.75" customHeight="1" x14ac:dyDescent="0.35">
      <c r="A662" s="225"/>
      <c r="B662" s="225"/>
      <c r="C662" s="751" t="s">
        <v>8</v>
      </c>
      <c r="D662" s="213">
        <f>COUNTIF(D636:D660,"L")</f>
        <v>13</v>
      </c>
      <c r="E662" s="213"/>
      <c r="F662" s="213"/>
      <c r="G662" s="213"/>
      <c r="H662" s="213"/>
      <c r="I662" s="753" t="s">
        <v>8</v>
      </c>
      <c r="J662" s="213">
        <f>COUNTIF(J635:J659,"L")</f>
        <v>9</v>
      </c>
      <c r="K662" s="225"/>
      <c r="L662" s="213"/>
      <c r="M662" s="213"/>
      <c r="N662" s="717"/>
      <c r="O662" s="717"/>
      <c r="P662" s="369"/>
      <c r="Q662" s="193"/>
      <c r="R662" s="193"/>
      <c r="S662" s="193"/>
      <c r="T662" s="193"/>
      <c r="U662" s="193"/>
      <c r="V662" s="193"/>
      <c r="W662" s="193"/>
      <c r="X662" s="193"/>
    </row>
    <row r="663" spans="1:25" ht="18.75" customHeight="1" thickBot="1" x14ac:dyDescent="0.4">
      <c r="A663" s="225"/>
      <c r="B663" s="225"/>
      <c r="C663" s="751" t="s">
        <v>13</v>
      </c>
      <c r="D663" s="213">
        <f>COUNTIF(D636:D660,"P")</f>
        <v>11</v>
      </c>
      <c r="E663" s="213"/>
      <c r="F663" s="213"/>
      <c r="G663" s="213"/>
      <c r="H663" s="213"/>
      <c r="I663" s="753" t="s">
        <v>13</v>
      </c>
      <c r="J663" s="213">
        <f>COUNTIF(J635:J659,"P")</f>
        <v>11</v>
      </c>
      <c r="K663" s="213"/>
      <c r="L663" s="225"/>
      <c r="M663" s="213"/>
      <c r="N663" s="717"/>
      <c r="O663" s="717"/>
      <c r="P663" s="369"/>
      <c r="Q663" s="193"/>
      <c r="R663" s="193"/>
      <c r="S663" s="193"/>
      <c r="T663" s="193"/>
      <c r="U663" s="193"/>
      <c r="V663" s="193"/>
      <c r="W663" s="193"/>
      <c r="X663" s="193"/>
    </row>
    <row r="664" spans="1:25" ht="18.75" customHeight="1" x14ac:dyDescent="0.35">
      <c r="A664" s="225"/>
      <c r="B664" s="225"/>
      <c r="C664" s="225"/>
      <c r="D664" s="754">
        <f>SUM(D662:D663)</f>
        <v>24</v>
      </c>
      <c r="E664" s="213"/>
      <c r="F664" s="213"/>
      <c r="G664" s="213"/>
      <c r="H664" s="213"/>
      <c r="I664" s="213"/>
      <c r="J664" s="754">
        <f>SUM(J662:J663)</f>
        <v>20</v>
      </c>
      <c r="K664" s="213"/>
      <c r="L664" s="213"/>
      <c r="M664" s="213"/>
      <c r="N664" s="717"/>
      <c r="O664" s="717"/>
      <c r="P664" s="369"/>
      <c r="Q664" s="193"/>
      <c r="R664" s="193"/>
      <c r="S664" s="193"/>
      <c r="T664" s="193"/>
      <c r="U664" s="193"/>
      <c r="V664" s="193"/>
      <c r="W664" s="193"/>
      <c r="X664" s="193"/>
    </row>
    <row r="665" spans="1:25" ht="18.75" customHeight="1" x14ac:dyDescent="0.3">
      <c r="A665" s="225" t="s">
        <v>14</v>
      </c>
      <c r="B665" s="225"/>
      <c r="C665" s="225" t="str">
        <f>'Pembimbing Akademik'!$I$10</f>
        <v>Yelvi, S.T., M.T.</v>
      </c>
      <c r="D665" s="225"/>
      <c r="E665" s="213"/>
      <c r="F665" s="213"/>
      <c r="G665" s="213" t="s">
        <v>14</v>
      </c>
      <c r="H665" s="213"/>
      <c r="I665" s="213" t="str">
        <f>'Pembimbing Akademik'!$I$11</f>
        <v>Darul Nurjanah, S.Ag, M.Si.</v>
      </c>
      <c r="J665" s="213"/>
      <c r="L665" s="213"/>
      <c r="M665" s="21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</row>
    <row r="666" spans="1:25" ht="18.75" customHeight="1" x14ac:dyDescent="0.35">
      <c r="A666" s="225"/>
      <c r="B666" s="213"/>
      <c r="C666" s="755"/>
      <c r="D666" s="225"/>
      <c r="E666" s="213"/>
      <c r="F666" s="213"/>
      <c r="G666" s="213"/>
      <c r="H666" s="716"/>
      <c r="I666" s="213"/>
      <c r="J666" s="213"/>
      <c r="K666" s="216"/>
      <c r="M666" s="21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</row>
    <row r="667" spans="1:25" ht="18.75" customHeight="1" x14ac:dyDescent="0.4">
      <c r="A667" s="756"/>
      <c r="B667" s="757"/>
      <c r="C667" s="758"/>
      <c r="D667" s="716"/>
      <c r="E667" s="716"/>
      <c r="F667" s="716"/>
      <c r="G667" s="716"/>
      <c r="H667" s="675"/>
      <c r="I667" s="716"/>
      <c r="K667" s="216"/>
      <c r="L667" s="216"/>
    </row>
    <row r="668" spans="1:25" ht="18.75" customHeight="1" x14ac:dyDescent="0.35">
      <c r="A668" s="676" t="s">
        <v>1059</v>
      </c>
      <c r="B668" s="675"/>
      <c r="C668" s="677"/>
      <c r="D668" s="675"/>
      <c r="E668" s="675"/>
      <c r="F668" s="675"/>
      <c r="G668" s="675"/>
      <c r="H668" s="675"/>
      <c r="I668" s="675"/>
      <c r="J668" s="216"/>
      <c r="K668" s="216"/>
      <c r="L668" s="216"/>
      <c r="M668" s="216"/>
      <c r="N668" s="190"/>
      <c r="O668" s="717"/>
      <c r="P668" s="717"/>
      <c r="Q668" s="190"/>
      <c r="R668" s="190"/>
      <c r="S668" s="190"/>
      <c r="T668" s="190"/>
      <c r="U668" s="687"/>
      <c r="V668" s="190"/>
      <c r="W668" s="190"/>
      <c r="X668" s="368"/>
      <c r="Y668" s="288"/>
    </row>
    <row r="669" spans="1:25" ht="18.75" customHeight="1" x14ac:dyDescent="0.35">
      <c r="A669" s="759" t="str">
        <f>CONCATENATE('Pembimbing Akademik'!B28," ",'Pembimbing Akademik'!D28," ",,"-",," ","SEMESTER"," ",'Pembimbing Akademik'!E25," ",'Pembimbing Akademik'!F25)</f>
        <v>MAHASISWA TINGKAT 4 (EMPAT) TAHUN MASUK 2018 - SEMESTER GENAP 2021 / 2022</v>
      </c>
      <c r="B669" s="675"/>
      <c r="C669" s="677"/>
      <c r="D669" s="675"/>
      <c r="E669" s="675"/>
      <c r="F669" s="675"/>
      <c r="G669" s="675"/>
      <c r="H669" s="675"/>
      <c r="I669" s="675"/>
      <c r="J669" s="216"/>
      <c r="K669" s="716"/>
      <c r="L669" s="216"/>
      <c r="M669" s="216"/>
      <c r="N669" s="190"/>
      <c r="O669" s="717"/>
      <c r="P669" s="717"/>
      <c r="Q669" s="190"/>
      <c r="R669" s="190"/>
      <c r="S669" s="190"/>
      <c r="T669" s="190"/>
      <c r="U669" s="687"/>
      <c r="V669" s="688"/>
      <c r="W669" s="689"/>
      <c r="X669" s="690"/>
      <c r="Y669" s="288"/>
    </row>
    <row r="670" spans="1:25" ht="18.75" customHeight="1" x14ac:dyDescent="0.35">
      <c r="A670" s="676" t="s">
        <v>9</v>
      </c>
      <c r="B670" s="216"/>
      <c r="C670" s="241"/>
      <c r="D670" s="675"/>
      <c r="E670" s="675"/>
      <c r="F670" s="675"/>
      <c r="G670" s="675"/>
      <c r="H670" s="716"/>
      <c r="I670" s="675"/>
      <c r="J670" s="216"/>
      <c r="K670" s="719"/>
      <c r="L670" s="716"/>
      <c r="M670" s="216"/>
      <c r="N670" s="190"/>
      <c r="O670" s="717"/>
      <c r="P670" s="717"/>
      <c r="Q670" s="190"/>
      <c r="R670" s="190"/>
      <c r="S670" s="190"/>
      <c r="T670" s="190"/>
      <c r="U670" s="687"/>
      <c r="V670" s="190"/>
      <c r="W670" s="190"/>
      <c r="X670" s="368"/>
      <c r="Y670" s="288"/>
    </row>
    <row r="671" spans="1:25" ht="18.75" customHeight="1" x14ac:dyDescent="0.4">
      <c r="A671" s="716"/>
      <c r="B671" s="760"/>
      <c r="C671" s="760"/>
      <c r="D671" s="716"/>
      <c r="E671" s="716"/>
      <c r="F671" s="716"/>
      <c r="G671" s="716"/>
      <c r="H671" s="719"/>
      <c r="I671" s="716"/>
      <c r="J671" s="716"/>
      <c r="K671" s="722"/>
      <c r="L671" s="719"/>
      <c r="M671" s="716"/>
      <c r="N671" s="717"/>
      <c r="O671" s="717"/>
      <c r="P671" s="717"/>
      <c r="Q671" s="193"/>
      <c r="R671" s="193"/>
      <c r="S671" s="193"/>
      <c r="T671" s="193"/>
      <c r="U671" s="368"/>
      <c r="V671" s="193"/>
      <c r="W671" s="193"/>
      <c r="X671" s="368"/>
      <c r="Y671" s="288"/>
    </row>
    <row r="672" spans="1:25" ht="18.75" customHeight="1" thickBot="1" x14ac:dyDescent="0.45">
      <c r="A672" s="719" t="str">
        <f>CONCATENATE("KELAS/ SEMESTER : IV TKG 1/ ",'Pembimbing Akademik'!D36)</f>
        <v>KELAS/ SEMESTER : IV TKG 1/ 8</v>
      </c>
      <c r="B672" s="213"/>
      <c r="C672" s="225"/>
      <c r="D672" s="719"/>
      <c r="E672" s="213"/>
      <c r="F672" s="225"/>
      <c r="G672" s="719" t="str">
        <f>CONCATENATE("KELAS/ SEMESTER : IV TKG 2/ ",'Pembimbing Akademik'!D36)</f>
        <v>KELAS/ SEMESTER : IV TKG 2/ 8</v>
      </c>
      <c r="H672" s="213"/>
      <c r="I672" s="719"/>
      <c r="J672" s="719"/>
      <c r="K672" s="723"/>
      <c r="L672" s="722"/>
      <c r="M672" s="724"/>
      <c r="N672" s="761"/>
      <c r="O672" s="725"/>
      <c r="P672" s="725"/>
      <c r="Q672" s="552"/>
      <c r="R672" s="552"/>
      <c r="S672" s="552"/>
      <c r="T672" s="193"/>
      <c r="U672" s="552"/>
      <c r="V672" s="552"/>
      <c r="W672" s="552"/>
      <c r="X672" s="552"/>
      <c r="Y672" s="288"/>
    </row>
    <row r="673" spans="1:25" ht="18.75" customHeight="1" thickBot="1" x14ac:dyDescent="0.45">
      <c r="A673" s="730" t="s">
        <v>10</v>
      </c>
      <c r="B673" s="727" t="s">
        <v>2</v>
      </c>
      <c r="C673" s="727" t="s">
        <v>3</v>
      </c>
      <c r="D673" s="728" t="s">
        <v>11</v>
      </c>
      <c r="E673" s="729"/>
      <c r="F673" s="225"/>
      <c r="G673" s="730" t="s">
        <v>10</v>
      </c>
      <c r="H673" s="727" t="s">
        <v>2</v>
      </c>
      <c r="I673" s="727" t="s">
        <v>3</v>
      </c>
      <c r="J673" s="728" t="s">
        <v>11</v>
      </c>
      <c r="K673" s="217"/>
      <c r="L673" s="723"/>
      <c r="M673" s="724"/>
      <c r="N673" s="762"/>
      <c r="O673" s="731"/>
      <c r="P673" s="731"/>
      <c r="Q673" s="251"/>
      <c r="R673" s="251"/>
      <c r="S673" s="251"/>
      <c r="T673" s="193"/>
      <c r="U673" s="251"/>
      <c r="V673" s="695"/>
      <c r="W673" s="695"/>
      <c r="X673" s="695"/>
      <c r="Y673" s="288"/>
    </row>
    <row r="674" spans="1:25" ht="18.75" customHeight="1" x14ac:dyDescent="0.4">
      <c r="A674" s="732"/>
      <c r="B674" s="733"/>
      <c r="C674" s="733"/>
      <c r="D674" s="734"/>
      <c r="E674" s="729"/>
      <c r="F674" s="225"/>
      <c r="G674" s="735"/>
      <c r="H674" s="763"/>
      <c r="I674" s="764"/>
      <c r="J674" s="457"/>
      <c r="K674" s="737"/>
      <c r="L674" s="217"/>
      <c r="M674" s="724"/>
      <c r="N674" s="762"/>
      <c r="O674" s="731"/>
      <c r="P674" s="731"/>
      <c r="Q674" s="251"/>
      <c r="R674" s="251"/>
      <c r="S674" s="251"/>
      <c r="T674" s="193"/>
      <c r="U674" s="368"/>
      <c r="V674" s="690"/>
      <c r="W674" s="700"/>
      <c r="X674" s="690"/>
      <c r="Y674" s="288"/>
    </row>
    <row r="675" spans="1:25" ht="18.75" customHeight="1" x14ac:dyDescent="0.4">
      <c r="A675" s="214">
        <v>1</v>
      </c>
      <c r="B675" s="78">
        <v>1801421035</v>
      </c>
      <c r="C675" s="79" t="s">
        <v>504</v>
      </c>
      <c r="D675" s="81" t="s">
        <v>5</v>
      </c>
      <c r="E675" s="213"/>
      <c r="F675" s="236"/>
      <c r="G675" s="226">
        <v>1</v>
      </c>
      <c r="H675" s="78">
        <v>1801421010</v>
      </c>
      <c r="I675" s="82" t="s">
        <v>522</v>
      </c>
      <c r="J675" s="81" t="s">
        <v>6</v>
      </c>
      <c r="K675" s="308"/>
      <c r="M675" s="213"/>
      <c r="N675" s="429"/>
      <c r="O675" s="738"/>
      <c r="P675" s="765"/>
      <c r="Q675" s="347"/>
      <c r="R675" s="347"/>
      <c r="S675" s="347"/>
      <c r="T675" s="193"/>
      <c r="U675" s="368"/>
      <c r="V675" s="740"/>
      <c r="W675" s="704"/>
      <c r="X675" s="690"/>
      <c r="Y675" s="288"/>
    </row>
    <row r="676" spans="1:25" ht="18.75" customHeight="1" x14ac:dyDescent="0.4">
      <c r="A676" s="214">
        <v>2</v>
      </c>
      <c r="B676" s="78">
        <v>1801421031</v>
      </c>
      <c r="C676" s="79" t="s">
        <v>505</v>
      </c>
      <c r="D676" s="81" t="s">
        <v>5</v>
      </c>
      <c r="E676" s="213"/>
      <c r="G676" s="214">
        <v>2</v>
      </c>
      <c r="H676" s="78">
        <v>1801421052</v>
      </c>
      <c r="I676" s="125" t="s">
        <v>540</v>
      </c>
      <c r="J676" s="81" t="s">
        <v>5</v>
      </c>
      <c r="K676" s="308"/>
      <c r="M676" s="213"/>
      <c r="N676" s="429"/>
      <c r="O676" s="738"/>
      <c r="P676" s="765"/>
      <c r="Q676" s="347"/>
      <c r="R676" s="347"/>
      <c r="S676" s="347"/>
      <c r="T676" s="193"/>
      <c r="U676" s="368"/>
      <c r="V676" s="740"/>
      <c r="W676" s="704"/>
      <c r="X676" s="690"/>
      <c r="Y676" s="288"/>
    </row>
    <row r="677" spans="1:25" ht="18.75" customHeight="1" x14ac:dyDescent="0.4">
      <c r="A677" s="214">
        <v>3</v>
      </c>
      <c r="B677" s="78">
        <v>1801421001</v>
      </c>
      <c r="C677" s="79" t="s">
        <v>506</v>
      </c>
      <c r="D677" s="81" t="s">
        <v>5</v>
      </c>
      <c r="E677" s="213"/>
      <c r="G677" s="214">
        <v>3</v>
      </c>
      <c r="H677" s="78">
        <v>1801421041</v>
      </c>
      <c r="I677" s="82" t="s">
        <v>523</v>
      </c>
      <c r="J677" s="81" t="s">
        <v>6</v>
      </c>
      <c r="K677" s="308"/>
      <c r="M677" s="213"/>
      <c r="N677" s="429"/>
      <c r="O677" s="738"/>
      <c r="P677" s="766"/>
      <c r="Q677" s="347"/>
      <c r="R677" s="347"/>
      <c r="S677" s="347"/>
      <c r="T677" s="193"/>
      <c r="U677" s="368"/>
      <c r="V677" s="740"/>
      <c r="W677" s="704"/>
      <c r="X677" s="690"/>
      <c r="Y677" s="288"/>
    </row>
    <row r="678" spans="1:25" ht="18.75" customHeight="1" x14ac:dyDescent="0.4">
      <c r="A678" s="214">
        <v>4</v>
      </c>
      <c r="B678" s="71">
        <v>1801421011</v>
      </c>
      <c r="C678" s="82" t="s">
        <v>507</v>
      </c>
      <c r="D678" s="86" t="s">
        <v>5</v>
      </c>
      <c r="E678" s="213"/>
      <c r="G678" s="226">
        <v>4</v>
      </c>
      <c r="H678" s="78">
        <v>1801421015</v>
      </c>
      <c r="I678" s="82" t="s">
        <v>524</v>
      </c>
      <c r="J678" s="81" t="s">
        <v>5</v>
      </c>
      <c r="K678" s="308"/>
      <c r="M678" s="213"/>
      <c r="N678" s="429"/>
      <c r="O678" s="738"/>
      <c r="P678" s="766"/>
      <c r="Q678" s="347"/>
      <c r="R678" s="347"/>
      <c r="S678" s="347"/>
      <c r="T678" s="193"/>
      <c r="U678" s="368"/>
      <c r="V678" s="740"/>
      <c r="W678" s="704"/>
      <c r="X678" s="690"/>
      <c r="Y678" s="288"/>
    </row>
    <row r="679" spans="1:25" ht="18.75" customHeight="1" x14ac:dyDescent="0.4">
      <c r="A679" s="214">
        <v>5</v>
      </c>
      <c r="B679" s="118" t="s">
        <v>537</v>
      </c>
      <c r="C679" s="119" t="s">
        <v>538</v>
      </c>
      <c r="D679" s="86" t="s">
        <v>6</v>
      </c>
      <c r="E679" s="213"/>
      <c r="G679" s="214">
        <v>5</v>
      </c>
      <c r="H679" s="122">
        <v>1801421002</v>
      </c>
      <c r="I679" s="128" t="s">
        <v>569</v>
      </c>
      <c r="J679" s="126" t="s">
        <v>5</v>
      </c>
      <c r="K679" s="767"/>
      <c r="M679" s="213"/>
      <c r="N679" s="429"/>
      <c r="O679" s="738"/>
      <c r="P679" s="765"/>
      <c r="Q679" s="347"/>
      <c r="R679" s="347"/>
      <c r="S679" s="347"/>
      <c r="T679" s="193"/>
      <c r="U679" s="368"/>
      <c r="V679" s="740"/>
      <c r="W679" s="704"/>
      <c r="X679" s="690"/>
      <c r="Y679" s="288"/>
    </row>
    <row r="680" spans="1:25" ht="18.75" customHeight="1" x14ac:dyDescent="0.4">
      <c r="A680" s="214">
        <v>6</v>
      </c>
      <c r="B680" s="71">
        <v>1801421020</v>
      </c>
      <c r="C680" s="82" t="s">
        <v>508</v>
      </c>
      <c r="D680" s="86" t="s">
        <v>5</v>
      </c>
      <c r="E680" s="213"/>
      <c r="G680" s="214">
        <v>6</v>
      </c>
      <c r="H680" s="78">
        <v>1801421033</v>
      </c>
      <c r="I680" s="82" t="s">
        <v>525</v>
      </c>
      <c r="J680" s="81" t="s">
        <v>5</v>
      </c>
      <c r="K680" s="308"/>
      <c r="M680" s="213"/>
      <c r="N680" s="429"/>
      <c r="O680" s="738"/>
      <c r="P680" s="766"/>
      <c r="Q680" s="347"/>
      <c r="R680" s="347"/>
      <c r="S680" s="347"/>
      <c r="T680" s="193"/>
      <c r="U680" s="368"/>
      <c r="V680" s="618"/>
      <c r="W680" s="707"/>
      <c r="X680" s="708"/>
      <c r="Y680" s="288"/>
    </row>
    <row r="681" spans="1:25" ht="18.75" customHeight="1" x14ac:dyDescent="0.4">
      <c r="A681" s="214">
        <v>7</v>
      </c>
      <c r="B681" s="71">
        <v>1801421049</v>
      </c>
      <c r="C681" s="82" t="s">
        <v>509</v>
      </c>
      <c r="D681" s="86" t="s">
        <v>5</v>
      </c>
      <c r="E681" s="213"/>
      <c r="G681" s="226">
        <v>7</v>
      </c>
      <c r="H681" s="122">
        <v>1801421048</v>
      </c>
      <c r="I681" s="123" t="s">
        <v>566</v>
      </c>
      <c r="J681" s="127" t="s">
        <v>5</v>
      </c>
      <c r="K681" s="308"/>
      <c r="M681" s="213"/>
      <c r="N681" s="429"/>
      <c r="O681" s="738"/>
      <c r="P681" s="765"/>
      <c r="Q681" s="347"/>
      <c r="R681" s="347"/>
      <c r="S681" s="347"/>
      <c r="T681" s="193"/>
      <c r="U681" s="368"/>
      <c r="V681" s="740"/>
      <c r="W681" s="704"/>
      <c r="X681" s="690"/>
      <c r="Y681" s="288"/>
    </row>
    <row r="682" spans="1:25" ht="18.75" customHeight="1" x14ac:dyDescent="0.4">
      <c r="A682" s="214">
        <v>8</v>
      </c>
      <c r="B682" s="71">
        <v>1801421016</v>
      </c>
      <c r="C682" s="82" t="s">
        <v>510</v>
      </c>
      <c r="D682" s="86" t="s">
        <v>6</v>
      </c>
      <c r="E682" s="213"/>
      <c r="G682" s="214">
        <v>8</v>
      </c>
      <c r="H682" s="78">
        <v>1801421034</v>
      </c>
      <c r="I682" s="82" t="s">
        <v>526</v>
      </c>
      <c r="J682" s="81" t="s">
        <v>6</v>
      </c>
      <c r="K682" s="308"/>
      <c r="M682" s="213"/>
      <c r="N682" s="429"/>
      <c r="O682" s="738"/>
      <c r="P682" s="765"/>
      <c r="Q682" s="347"/>
      <c r="R682" s="347"/>
      <c r="S682" s="347"/>
      <c r="T682" s="193"/>
      <c r="U682" s="368"/>
      <c r="V682" s="740"/>
      <c r="W682" s="704"/>
      <c r="X682" s="690"/>
      <c r="Y682" s="288"/>
    </row>
    <row r="683" spans="1:25" ht="18.75" customHeight="1" x14ac:dyDescent="0.4">
      <c r="A683" s="214">
        <v>9</v>
      </c>
      <c r="B683" s="71">
        <v>1801421036</v>
      </c>
      <c r="C683" s="82" t="s">
        <v>511</v>
      </c>
      <c r="D683" s="81" t="s">
        <v>5</v>
      </c>
      <c r="E683" s="213"/>
      <c r="G683" s="214">
        <v>9</v>
      </c>
      <c r="H683" s="118" t="s">
        <v>321</v>
      </c>
      <c r="I683" s="119" t="s">
        <v>551</v>
      </c>
      <c r="J683" s="86" t="s">
        <v>5</v>
      </c>
      <c r="K683" s="308"/>
      <c r="M683" s="213"/>
      <c r="N683" s="429"/>
      <c r="O683" s="738"/>
      <c r="P683" s="765"/>
      <c r="Q683" s="347"/>
      <c r="R683" s="347"/>
      <c r="S683" s="347"/>
      <c r="T683" s="193"/>
      <c r="U683" s="368"/>
      <c r="V683" s="618"/>
      <c r="W683" s="618"/>
      <c r="X683" s="368"/>
    </row>
    <row r="684" spans="1:25" ht="18.75" customHeight="1" x14ac:dyDescent="0.4">
      <c r="A684" s="214">
        <v>10</v>
      </c>
      <c r="B684" s="71">
        <v>1801421030</v>
      </c>
      <c r="C684" s="82" t="s">
        <v>570</v>
      </c>
      <c r="D684" s="86" t="s">
        <v>5</v>
      </c>
      <c r="E684" s="213"/>
      <c r="G684" s="226">
        <v>10</v>
      </c>
      <c r="H684" s="78">
        <v>1801421038</v>
      </c>
      <c r="I684" s="82" t="s">
        <v>527</v>
      </c>
      <c r="J684" s="81" t="s">
        <v>6</v>
      </c>
      <c r="K684" s="308"/>
      <c r="M684" s="213"/>
      <c r="N684" s="429"/>
      <c r="O684" s="738"/>
      <c r="P684" s="766"/>
      <c r="Q684" s="347"/>
      <c r="R684" s="347"/>
      <c r="S684" s="347"/>
      <c r="T684" s="193"/>
      <c r="U684" s="368"/>
      <c r="V684" s="740"/>
      <c r="W684" s="704"/>
      <c r="X684" s="690"/>
      <c r="Y684" s="288"/>
    </row>
    <row r="685" spans="1:25" ht="18.75" customHeight="1" x14ac:dyDescent="0.4">
      <c r="A685" s="214">
        <v>11</v>
      </c>
      <c r="B685" s="71">
        <v>1801421032</v>
      </c>
      <c r="C685" s="82" t="s">
        <v>512</v>
      </c>
      <c r="D685" s="86" t="s">
        <v>5</v>
      </c>
      <c r="E685" s="213"/>
      <c r="G685" s="214">
        <v>11</v>
      </c>
      <c r="H685" s="71">
        <v>1801421005</v>
      </c>
      <c r="I685" s="82" t="s">
        <v>567</v>
      </c>
      <c r="J685" s="127" t="s">
        <v>5</v>
      </c>
      <c r="K685" s="308"/>
      <c r="M685" s="213"/>
      <c r="N685" s="429"/>
      <c r="O685" s="738"/>
      <c r="P685" s="766"/>
      <c r="Q685" s="347"/>
      <c r="R685" s="347"/>
      <c r="S685" s="347"/>
      <c r="T685" s="193"/>
      <c r="U685" s="368"/>
      <c r="V685" s="618"/>
      <c r="W685" s="707"/>
      <c r="X685" s="708"/>
      <c r="Y685" s="288"/>
    </row>
    <row r="686" spans="1:25" ht="18.75" customHeight="1" x14ac:dyDescent="0.4">
      <c r="A686" s="214">
        <v>12</v>
      </c>
      <c r="B686" s="71">
        <v>1801421043</v>
      </c>
      <c r="C686" s="82" t="s">
        <v>513</v>
      </c>
      <c r="D686" s="81" t="s">
        <v>6</v>
      </c>
      <c r="E686" s="213"/>
      <c r="G686" s="214">
        <v>12</v>
      </c>
      <c r="H686" s="78">
        <v>1801421046</v>
      </c>
      <c r="I686" s="82" t="s">
        <v>528</v>
      </c>
      <c r="J686" s="81" t="s">
        <v>5</v>
      </c>
      <c r="K686" s="308"/>
      <c r="M686" s="213"/>
      <c r="N686" s="429"/>
      <c r="O686" s="738"/>
      <c r="P686" s="765"/>
      <c r="Q686" s="347"/>
      <c r="R686" s="347"/>
      <c r="S686" s="347"/>
      <c r="T686" s="193"/>
      <c r="U686" s="368"/>
      <c r="V686" s="740"/>
      <c r="W686" s="704"/>
      <c r="X686" s="690"/>
      <c r="Y686" s="288"/>
    </row>
    <row r="687" spans="1:25" ht="18.75" customHeight="1" x14ac:dyDescent="0.4">
      <c r="A687" s="214">
        <v>13</v>
      </c>
      <c r="B687" s="71">
        <v>1801421028</v>
      </c>
      <c r="C687" s="82" t="s">
        <v>514</v>
      </c>
      <c r="D687" s="86" t="s">
        <v>5</v>
      </c>
      <c r="E687" s="213"/>
      <c r="G687" s="226">
        <v>13</v>
      </c>
      <c r="H687" s="71">
        <v>1801421042</v>
      </c>
      <c r="I687" s="82" t="s">
        <v>568</v>
      </c>
      <c r="J687" s="86" t="s">
        <v>6</v>
      </c>
      <c r="K687" s="308"/>
      <c r="M687" s="213"/>
      <c r="N687" s="429"/>
      <c r="O687" s="738"/>
      <c r="P687" s="766"/>
      <c r="Q687" s="347"/>
      <c r="R687" s="347"/>
      <c r="S687" s="347"/>
      <c r="T687" s="193"/>
      <c r="U687" s="368"/>
      <c r="V687" s="740"/>
      <c r="W687" s="704"/>
      <c r="X687" s="690"/>
      <c r="Y687" s="288"/>
    </row>
    <row r="688" spans="1:25" ht="18.75" customHeight="1" x14ac:dyDescent="0.4">
      <c r="A688" s="214">
        <v>14</v>
      </c>
      <c r="B688" s="71">
        <v>1801421006</v>
      </c>
      <c r="C688" s="82" t="s">
        <v>515</v>
      </c>
      <c r="D688" s="86" t="s">
        <v>6</v>
      </c>
      <c r="E688" s="213"/>
      <c r="G688" s="214">
        <v>14</v>
      </c>
      <c r="H688" s="78">
        <v>1801421024</v>
      </c>
      <c r="I688" s="82" t="s">
        <v>529</v>
      </c>
      <c r="J688" s="127" t="s">
        <v>6</v>
      </c>
      <c r="K688" s="308"/>
      <c r="M688" s="213"/>
      <c r="N688" s="429"/>
      <c r="O688" s="738"/>
      <c r="P688" s="765"/>
      <c r="Q688" s="347"/>
      <c r="R688" s="347"/>
      <c r="S688" s="347"/>
      <c r="T688" s="193"/>
      <c r="U688" s="368"/>
      <c r="V688" s="618"/>
      <c r="W688" s="707"/>
      <c r="X688" s="708"/>
      <c r="Y688" s="288"/>
    </row>
    <row r="689" spans="1:25" ht="18.75" customHeight="1" x14ac:dyDescent="0.4">
      <c r="A689" s="214">
        <v>15</v>
      </c>
      <c r="B689" s="71">
        <v>1801421019</v>
      </c>
      <c r="C689" s="82" t="s">
        <v>516</v>
      </c>
      <c r="D689" s="86" t="s">
        <v>5</v>
      </c>
      <c r="E689" s="213"/>
      <c r="G689" s="214">
        <v>15</v>
      </c>
      <c r="H689" s="78">
        <v>1801421008</v>
      </c>
      <c r="I689" s="82" t="s">
        <v>530</v>
      </c>
      <c r="J689" s="127" t="s">
        <v>6</v>
      </c>
      <c r="K689" s="308"/>
      <c r="M689" s="213"/>
      <c r="N689" s="429"/>
      <c r="O689" s="738"/>
      <c r="P689" s="766"/>
      <c r="Q689" s="347"/>
      <c r="R689" s="347"/>
      <c r="S689" s="347"/>
      <c r="T689" s="193"/>
      <c r="U689" s="368"/>
      <c r="V689" s="740"/>
      <c r="W689" s="704"/>
      <c r="X689" s="368"/>
      <c r="Y689" s="288"/>
    </row>
    <row r="690" spans="1:25" ht="18.75" customHeight="1" x14ac:dyDescent="0.4">
      <c r="A690" s="214">
        <v>16</v>
      </c>
      <c r="B690" s="71">
        <v>1801421039</v>
      </c>
      <c r="C690" s="82" t="s">
        <v>517</v>
      </c>
      <c r="D690" s="86" t="s">
        <v>5</v>
      </c>
      <c r="E690" s="213"/>
      <c r="G690" s="226">
        <v>16</v>
      </c>
      <c r="H690" s="78">
        <v>1801421050</v>
      </c>
      <c r="I690" s="82" t="s">
        <v>533</v>
      </c>
      <c r="J690" s="81" t="s">
        <v>5</v>
      </c>
      <c r="K690" s="308"/>
      <c r="M690" s="213"/>
      <c r="N690" s="429"/>
      <c r="O690" s="738"/>
      <c r="P690" s="765"/>
      <c r="Q690" s="347"/>
      <c r="R690" s="347"/>
      <c r="S690" s="347"/>
      <c r="T690" s="193"/>
      <c r="U690" s="368"/>
      <c r="V690" s="618"/>
      <c r="W690" s="707"/>
      <c r="X690" s="708"/>
      <c r="Y690" s="288"/>
    </row>
    <row r="691" spans="1:25" ht="18.75" customHeight="1" x14ac:dyDescent="0.4">
      <c r="A691" s="214">
        <v>17</v>
      </c>
      <c r="B691" s="71">
        <v>1801421017</v>
      </c>
      <c r="C691" s="82" t="s">
        <v>518</v>
      </c>
      <c r="D691" s="86" t="s">
        <v>6</v>
      </c>
      <c r="E691" s="213"/>
      <c r="G691" s="214">
        <v>17</v>
      </c>
      <c r="H691" s="129">
        <v>1801421021</v>
      </c>
      <c r="I691" s="130" t="s">
        <v>531</v>
      </c>
      <c r="J691" s="81" t="s">
        <v>5</v>
      </c>
      <c r="K691" s="308"/>
      <c r="M691" s="213"/>
      <c r="N691" s="429"/>
      <c r="O691" s="741"/>
      <c r="P691" s="766"/>
      <c r="Q691" s="279"/>
      <c r="R691" s="279"/>
      <c r="S691" s="279"/>
      <c r="T691" s="193"/>
      <c r="U691" s="368"/>
      <c r="V691" s="740"/>
      <c r="W691" s="704"/>
      <c r="X691" s="690"/>
      <c r="Y691" s="288"/>
    </row>
    <row r="692" spans="1:25" ht="18.75" customHeight="1" x14ac:dyDescent="0.4">
      <c r="A692" s="214">
        <v>18</v>
      </c>
      <c r="B692" s="71">
        <v>1801421013</v>
      </c>
      <c r="C692" s="82" t="s">
        <v>519</v>
      </c>
      <c r="D692" s="86" t="s">
        <v>6</v>
      </c>
      <c r="E692" s="213"/>
      <c r="G692" s="226">
        <v>18</v>
      </c>
      <c r="H692" s="78">
        <v>1801421023</v>
      </c>
      <c r="I692" s="82" t="s">
        <v>768</v>
      </c>
      <c r="J692" s="127" t="s">
        <v>6</v>
      </c>
      <c r="K692" s="308"/>
      <c r="M692" s="213"/>
      <c r="N692" s="429"/>
      <c r="O692" s="738"/>
      <c r="P692" s="766"/>
      <c r="Q692" s="347"/>
      <c r="R692" s="347"/>
      <c r="S692" s="347"/>
      <c r="T692" s="193"/>
      <c r="U692" s="368"/>
      <c r="V692" s="740"/>
      <c r="W692" s="704"/>
      <c r="X692" s="368"/>
      <c r="Y692" s="288"/>
    </row>
    <row r="693" spans="1:25" ht="18.75" customHeight="1" x14ac:dyDescent="0.4">
      <c r="A693" s="214">
        <v>19</v>
      </c>
      <c r="B693" s="78">
        <v>1801421009</v>
      </c>
      <c r="C693" s="79" t="s">
        <v>520</v>
      </c>
      <c r="D693" s="81" t="s">
        <v>6</v>
      </c>
      <c r="E693" s="213"/>
      <c r="G693" s="226"/>
      <c r="H693" s="118"/>
      <c r="I693" s="119"/>
      <c r="J693" s="86"/>
      <c r="K693" s="308"/>
      <c r="M693" s="213"/>
      <c r="N693" s="429"/>
      <c r="O693" s="738"/>
      <c r="P693" s="765"/>
      <c r="Q693" s="347"/>
      <c r="R693" s="347"/>
      <c r="S693" s="347"/>
      <c r="T693" s="193"/>
      <c r="U693" s="368"/>
      <c r="V693" s="618"/>
      <c r="W693" s="618"/>
      <c r="X693" s="368"/>
    </row>
    <row r="694" spans="1:25" ht="18.75" customHeight="1" x14ac:dyDescent="0.4">
      <c r="A694" s="214">
        <v>20</v>
      </c>
      <c r="B694" s="78">
        <v>1801421018</v>
      </c>
      <c r="C694" s="79" t="s">
        <v>521</v>
      </c>
      <c r="D694" s="81" t="s">
        <v>5</v>
      </c>
      <c r="E694" s="213"/>
      <c r="G694" s="214"/>
      <c r="H694" s="118"/>
      <c r="I694" s="119"/>
      <c r="J694" s="86"/>
      <c r="K694" s="308"/>
      <c r="M694" s="213"/>
      <c r="N694" s="429"/>
      <c r="O694" s="738"/>
      <c r="P694" s="765"/>
      <c r="Q694" s="347"/>
      <c r="R694" s="347"/>
      <c r="S694" s="347"/>
      <c r="T694" s="193"/>
      <c r="U694" s="368"/>
      <c r="V694" s="618"/>
      <c r="W694" s="618"/>
      <c r="X694" s="368"/>
    </row>
    <row r="695" spans="1:25" ht="18.75" customHeight="1" x14ac:dyDescent="0.35">
      <c r="A695" s="214"/>
      <c r="B695" s="118"/>
      <c r="C695" s="119"/>
      <c r="D695" s="86"/>
      <c r="E695" s="213"/>
      <c r="G695" s="214"/>
      <c r="H695" s="118"/>
      <c r="I695" s="119"/>
      <c r="J695" s="86"/>
      <c r="K695" s="308"/>
      <c r="M695" s="213"/>
      <c r="N695" s="429"/>
      <c r="O695" s="738"/>
      <c r="P695" s="768"/>
      <c r="Q695" s="347"/>
      <c r="R695" s="347"/>
      <c r="S695" s="347"/>
      <c r="T695" s="193"/>
      <c r="U695" s="368"/>
      <c r="V695" s="618"/>
      <c r="W695" s="618"/>
      <c r="X695" s="368"/>
    </row>
    <row r="696" spans="1:25" ht="18.75" customHeight="1" x14ac:dyDescent="0.35">
      <c r="A696" s="214"/>
      <c r="B696" s="949"/>
      <c r="C696" s="993"/>
      <c r="D696" s="86"/>
      <c r="E696" s="213"/>
      <c r="F696" s="213"/>
      <c r="G696" s="226"/>
      <c r="H696" s="118"/>
      <c r="I696" s="119"/>
      <c r="J696" s="86"/>
      <c r="K696" s="217"/>
      <c r="M696" s="213"/>
      <c r="N696" s="429"/>
      <c r="O696" s="738"/>
      <c r="P696" s="768"/>
      <c r="Q696" s="347"/>
      <c r="R696" s="347"/>
      <c r="S696" s="347"/>
      <c r="T696" s="193"/>
      <c r="U696" s="368"/>
      <c r="V696" s="740"/>
      <c r="W696" s="704"/>
      <c r="X696" s="368"/>
    </row>
    <row r="697" spans="1:25" ht="18.75" customHeight="1" x14ac:dyDescent="0.35">
      <c r="A697" s="667"/>
      <c r="B697" s="994"/>
      <c r="C697" s="995"/>
      <c r="D697" s="81"/>
      <c r="E697" s="213"/>
      <c r="F697" s="213"/>
      <c r="G697" s="214"/>
      <c r="H697" s="133"/>
      <c r="I697" s="996"/>
      <c r="J697" s="86"/>
      <c r="K697" s="217"/>
      <c r="L697" s="217"/>
      <c r="M697" s="213"/>
      <c r="N697" s="429"/>
      <c r="O697" s="738"/>
      <c r="P697" s="768"/>
      <c r="Q697" s="347"/>
      <c r="R697" s="347"/>
      <c r="S697" s="347"/>
      <c r="T697" s="193"/>
      <c r="U697" s="368"/>
      <c r="V697" s="740"/>
      <c r="W697" s="704"/>
      <c r="X697" s="368"/>
    </row>
    <row r="698" spans="1:25" ht="18.75" customHeight="1" x14ac:dyDescent="0.35">
      <c r="A698" s="667"/>
      <c r="B698" s="133"/>
      <c r="C698" s="996"/>
      <c r="D698" s="81"/>
      <c r="E698" s="729"/>
      <c r="F698" s="213"/>
      <c r="G698" s="214"/>
      <c r="H698" s="994"/>
      <c r="I698" s="995"/>
      <c r="J698" s="81"/>
      <c r="K698" s="225"/>
      <c r="L698" s="217"/>
      <c r="M698" s="213"/>
      <c r="N698" s="429"/>
      <c r="O698" s="738"/>
      <c r="P698" s="768"/>
      <c r="Q698" s="347"/>
      <c r="R698" s="347"/>
      <c r="S698" s="347"/>
      <c r="T698" s="193"/>
      <c r="U698" s="368"/>
      <c r="V698" s="740"/>
      <c r="W698" s="704"/>
      <c r="X698" s="368"/>
    </row>
    <row r="699" spans="1:25" ht="18.75" customHeight="1" x14ac:dyDescent="0.35">
      <c r="A699" s="667"/>
      <c r="B699" s="994"/>
      <c r="C699" s="995"/>
      <c r="D699" s="81"/>
      <c r="E699" s="729"/>
      <c r="F699" s="225"/>
      <c r="G699" s="770"/>
      <c r="H699" s="999"/>
      <c r="I699" s="1000"/>
      <c r="J699" s="1001"/>
      <c r="K699" s="225"/>
      <c r="L699" s="225"/>
      <c r="M699" s="213"/>
      <c r="N699" s="429"/>
      <c r="O699" s="717"/>
      <c r="P699" s="717"/>
      <c r="Q699" s="745"/>
      <c r="R699" s="745"/>
      <c r="S699" s="745"/>
      <c r="T699" s="193"/>
      <c r="U699" s="708"/>
      <c r="V699" s="707"/>
      <c r="W699" s="708"/>
      <c r="X699" s="193"/>
    </row>
    <row r="700" spans="1:25" ht="18.75" customHeight="1" thickBot="1" x14ac:dyDescent="0.35">
      <c r="A700" s="746"/>
      <c r="B700" s="987"/>
      <c r="C700" s="997"/>
      <c r="D700" s="998"/>
      <c r="E700" s="729"/>
      <c r="F700" s="225"/>
      <c r="G700" s="746"/>
      <c r="H700" s="987"/>
      <c r="I700" s="997"/>
      <c r="J700" s="998"/>
      <c r="K700" s="213"/>
      <c r="L700" s="225"/>
      <c r="M700" s="213"/>
      <c r="N700" s="429"/>
      <c r="O700" s="748"/>
      <c r="P700" s="776"/>
      <c r="Q700" s="745"/>
      <c r="R700" s="745"/>
      <c r="S700" s="745"/>
      <c r="T700" s="193"/>
      <c r="U700" s="708"/>
      <c r="V700" s="750"/>
      <c r="W700" s="708"/>
      <c r="X700" s="193"/>
    </row>
    <row r="701" spans="1:25" ht="18.75" customHeight="1" x14ac:dyDescent="0.35">
      <c r="A701" s="437"/>
      <c r="B701" s="225"/>
      <c r="C701" s="751"/>
      <c r="D701" s="752"/>
      <c r="E701" s="213"/>
      <c r="F701" s="213"/>
      <c r="G701" s="231"/>
      <c r="H701" s="213"/>
      <c r="I701" s="777"/>
      <c r="J701" s="778"/>
      <c r="K701" s="213"/>
      <c r="L701" s="213"/>
      <c r="M701" s="213"/>
      <c r="N701" s="429"/>
      <c r="O701" s="738"/>
      <c r="P701" s="779"/>
      <c r="Q701" s="331"/>
      <c r="R701" s="331"/>
      <c r="S701" s="331"/>
      <c r="T701" s="193"/>
      <c r="U701" s="708"/>
      <c r="V701" s="750"/>
      <c r="W701" s="708"/>
      <c r="X701" s="193"/>
    </row>
    <row r="702" spans="1:25" ht="18.75" customHeight="1" x14ac:dyDescent="0.35">
      <c r="A702" s="225"/>
      <c r="B702" s="225"/>
      <c r="C702" s="751" t="s">
        <v>8</v>
      </c>
      <c r="D702" s="213">
        <f>COUNTIF(D675:D700,"L")</f>
        <v>13</v>
      </c>
      <c r="E702" s="213"/>
      <c r="F702" s="213"/>
      <c r="G702" s="213"/>
      <c r="H702" s="213"/>
      <c r="I702" s="753" t="s">
        <v>8</v>
      </c>
      <c r="J702" s="213">
        <f>COUNTIF(J674:J699,"L")</f>
        <v>10</v>
      </c>
      <c r="K702" s="225"/>
      <c r="L702" s="213"/>
      <c r="M702" s="213"/>
      <c r="N702" s="434"/>
      <c r="O702" s="717"/>
      <c r="P702" s="780"/>
      <c r="Q702" s="193"/>
      <c r="R702" s="193"/>
      <c r="S702" s="193"/>
      <c r="T702" s="193"/>
      <c r="U702" s="193"/>
      <c r="V702" s="193"/>
      <c r="W702" s="193"/>
      <c r="X702" s="193"/>
    </row>
    <row r="703" spans="1:25" ht="18.75" customHeight="1" thickBot="1" x14ac:dyDescent="0.4">
      <c r="A703" s="225"/>
      <c r="B703" s="225"/>
      <c r="C703" s="751" t="s">
        <v>13</v>
      </c>
      <c r="D703" s="213">
        <f>COUNTIF(D675:D700,"P")</f>
        <v>7</v>
      </c>
      <c r="E703" s="213"/>
      <c r="F703" s="213"/>
      <c r="G703" s="213"/>
      <c r="H703" s="213"/>
      <c r="I703" s="753" t="s">
        <v>13</v>
      </c>
      <c r="J703" s="213">
        <f>COUNTIF(J674:J699,"P")</f>
        <v>8</v>
      </c>
      <c r="K703" s="213"/>
      <c r="L703" s="225"/>
      <c r="M703" s="213"/>
      <c r="N703" s="434"/>
      <c r="O703" s="717"/>
      <c r="P703" s="780"/>
      <c r="Q703" s="193"/>
      <c r="R703" s="193"/>
      <c r="S703" s="193"/>
      <c r="T703" s="193"/>
      <c r="U703" s="193"/>
      <c r="V703" s="193"/>
      <c r="W703" s="193"/>
      <c r="X703" s="193"/>
    </row>
    <row r="704" spans="1:25" ht="18.75" customHeight="1" x14ac:dyDescent="0.35">
      <c r="A704" s="225"/>
      <c r="B704" s="225"/>
      <c r="C704" s="225"/>
      <c r="D704" s="754">
        <f>SUM(D702:D703)</f>
        <v>20</v>
      </c>
      <c r="E704" s="213"/>
      <c r="F704" s="213"/>
      <c r="G704" s="213"/>
      <c r="H704" s="213"/>
      <c r="I704" s="213"/>
      <c r="J704" s="754">
        <f>SUM(J702:J703)</f>
        <v>18</v>
      </c>
      <c r="K704" s="213"/>
      <c r="L704" s="213"/>
      <c r="M704" s="213"/>
      <c r="N704" s="434"/>
      <c r="O704" s="717"/>
      <c r="P704" s="780"/>
      <c r="Q704" s="193"/>
      <c r="R704" s="193"/>
      <c r="S704" s="193"/>
      <c r="T704" s="193"/>
      <c r="U704" s="193"/>
      <c r="V704" s="193"/>
      <c r="W704" s="193"/>
      <c r="X704" s="193"/>
    </row>
    <row r="705" spans="1:25" ht="18.75" customHeight="1" x14ac:dyDescent="0.35">
      <c r="A705" s="225" t="s">
        <v>14</v>
      </c>
      <c r="B705" s="225"/>
      <c r="C705" s="225" t="str">
        <f>'Pembimbing Akademik'!$I$12</f>
        <v>Drs. R. Agus Murdiyoto, S.T., M.Si.</v>
      </c>
      <c r="D705" s="225"/>
      <c r="E705" s="213"/>
      <c r="F705" s="213"/>
      <c r="G705" s="213" t="s">
        <v>14</v>
      </c>
      <c r="H705" s="213"/>
      <c r="I705" s="213" t="str">
        <f>'Pembimbing Akademik'!$I$13</f>
        <v>Yanuar Setiawan, S.T., M.T.</v>
      </c>
      <c r="J705" s="213"/>
      <c r="L705" s="213"/>
      <c r="M705" s="213"/>
      <c r="N705" s="434"/>
      <c r="O705" s="717"/>
      <c r="P705" s="717"/>
      <c r="Q705" s="193"/>
      <c r="R705" s="193"/>
      <c r="S705" s="193"/>
      <c r="T705" s="193"/>
      <c r="U705" s="193"/>
      <c r="V705" s="193"/>
      <c r="W705" s="193"/>
      <c r="X705" s="193"/>
    </row>
    <row r="706" spans="1:25" ht="18.75" customHeight="1" x14ac:dyDescent="0.35">
      <c r="A706" s="225"/>
      <c r="B706" s="213"/>
      <c r="C706" s="225"/>
      <c r="D706" s="225"/>
      <c r="E706" s="213"/>
      <c r="F706" s="213"/>
      <c r="G706" s="213"/>
      <c r="I706" s="213"/>
      <c r="J706" s="213"/>
      <c r="K706" s="216"/>
      <c r="M706" s="213"/>
      <c r="N706" s="434"/>
      <c r="O706" s="717"/>
      <c r="P706" s="717"/>
      <c r="Q706" s="193"/>
      <c r="R706" s="193"/>
      <c r="S706" s="193"/>
      <c r="T706" s="193"/>
      <c r="U706" s="193"/>
      <c r="V706" s="193"/>
      <c r="W706" s="193"/>
      <c r="X706" s="193"/>
    </row>
    <row r="707" spans="1:25" ht="18.75" hidden="1" customHeight="1" x14ac:dyDescent="0.25">
      <c r="A707" s="194"/>
      <c r="B707" s="675"/>
      <c r="C707" s="677"/>
      <c r="H707" s="675"/>
      <c r="K707" s="216"/>
      <c r="L707" s="216"/>
    </row>
    <row r="708" spans="1:25" ht="18.75" hidden="1" customHeight="1" x14ac:dyDescent="0.25">
      <c r="A708" s="676" t="s">
        <v>105</v>
      </c>
      <c r="B708" s="675"/>
      <c r="C708" s="677"/>
      <c r="D708" s="675"/>
      <c r="E708" s="675"/>
      <c r="F708" s="675"/>
      <c r="G708" s="675"/>
      <c r="H708" s="675"/>
      <c r="I708" s="675"/>
      <c r="J708" s="216"/>
      <c r="K708" s="216"/>
      <c r="L708" s="216"/>
      <c r="M708" s="216"/>
      <c r="N708" s="676" t="s">
        <v>105</v>
      </c>
      <c r="O708" s="675"/>
      <c r="P708" s="677"/>
      <c r="Q708" s="675"/>
      <c r="R708" s="675"/>
      <c r="S708" s="675"/>
      <c r="T708" s="675"/>
      <c r="U708" s="675"/>
      <c r="V708" s="675"/>
      <c r="W708" s="190"/>
      <c r="X708" s="368"/>
      <c r="Y708" s="288"/>
    </row>
    <row r="709" spans="1:25" ht="18.75" hidden="1" customHeight="1" x14ac:dyDescent="0.35">
      <c r="A709" s="676" t="s">
        <v>578</v>
      </c>
      <c r="B709" s="675"/>
      <c r="C709" s="677"/>
      <c r="D709" s="675"/>
      <c r="E709" s="675"/>
      <c r="F709" s="675"/>
      <c r="G709" s="675"/>
      <c r="H709" s="675"/>
      <c r="I709" s="675"/>
      <c r="J709" s="216"/>
      <c r="K709" s="716"/>
      <c r="L709" s="216"/>
      <c r="M709" s="216"/>
      <c r="N709" s="676" t="s">
        <v>771</v>
      </c>
      <c r="O709" s="675"/>
      <c r="P709" s="677"/>
      <c r="Q709" s="675"/>
      <c r="R709" s="675"/>
      <c r="S709" s="675"/>
      <c r="T709" s="675"/>
      <c r="U709" s="675"/>
      <c r="V709" s="675"/>
      <c r="W709" s="689"/>
      <c r="X709" s="690"/>
      <c r="Y709" s="288"/>
    </row>
    <row r="710" spans="1:25" ht="18.75" hidden="1" customHeight="1" x14ac:dyDescent="0.35">
      <c r="A710" s="676" t="s">
        <v>9</v>
      </c>
      <c r="B710" s="216"/>
      <c r="C710" s="241"/>
      <c r="D710" s="675"/>
      <c r="E710" s="675"/>
      <c r="F710" s="675"/>
      <c r="G710" s="675"/>
      <c r="H710" s="716"/>
      <c r="I710" s="675"/>
      <c r="J710" s="216"/>
      <c r="K710" s="719"/>
      <c r="L710" s="716"/>
      <c r="M710" s="216"/>
      <c r="N710" s="676" t="s">
        <v>9</v>
      </c>
      <c r="O710" s="216"/>
      <c r="P710" s="241"/>
      <c r="Q710" s="675"/>
      <c r="R710" s="675"/>
      <c r="S710" s="675"/>
      <c r="T710" s="675"/>
      <c r="U710" s="675"/>
      <c r="V710" s="675"/>
      <c r="W710" s="190"/>
      <c r="X710" s="368"/>
      <c r="Y710" s="288"/>
    </row>
    <row r="711" spans="1:25" ht="18.75" hidden="1" customHeight="1" thickBot="1" x14ac:dyDescent="0.45">
      <c r="A711" s="716"/>
      <c r="B711" s="760"/>
      <c r="C711" s="760"/>
      <c r="D711" s="716"/>
      <c r="E711" s="716"/>
      <c r="F711" s="716"/>
      <c r="G711" s="716"/>
      <c r="H711" s="719"/>
      <c r="I711" s="716"/>
      <c r="J711" s="716"/>
      <c r="K711" s="781"/>
      <c r="L711" s="719"/>
      <c r="M711" s="716"/>
      <c r="N711" s="717"/>
      <c r="O711" s="717"/>
      <c r="P711" s="717"/>
      <c r="Q711" s="193"/>
      <c r="R711" s="193"/>
      <c r="S711" s="193"/>
      <c r="T711" s="193"/>
      <c r="U711" s="368"/>
      <c r="V711" s="193"/>
      <c r="W711" s="193"/>
      <c r="X711" s="368"/>
      <c r="Y711" s="288"/>
    </row>
    <row r="712" spans="1:25" ht="18.75" hidden="1" customHeight="1" thickBot="1" x14ac:dyDescent="0.45">
      <c r="A712" s="719" t="s">
        <v>555</v>
      </c>
      <c r="B712" s="213"/>
      <c r="C712" s="225"/>
      <c r="D712" s="719"/>
      <c r="E712" s="213"/>
      <c r="F712" s="213"/>
      <c r="G712" s="719" t="s">
        <v>556</v>
      </c>
      <c r="H712" s="782" t="s">
        <v>2</v>
      </c>
      <c r="I712" s="719"/>
      <c r="J712" s="719"/>
      <c r="K712" s="783"/>
      <c r="L712" s="781"/>
      <c r="M712" s="724"/>
      <c r="N712" s="719" t="s">
        <v>576</v>
      </c>
      <c r="O712" s="761"/>
      <c r="P712" s="725"/>
      <c r="Q712" s="552"/>
      <c r="R712" s="552"/>
      <c r="S712" s="552"/>
      <c r="T712" s="193"/>
      <c r="U712" s="719" t="s">
        <v>577</v>
      </c>
      <c r="V712" s="552"/>
      <c r="W712" s="552"/>
      <c r="X712" s="552"/>
      <c r="Y712" s="288"/>
    </row>
    <row r="713" spans="1:25" ht="18.75" hidden="1" customHeight="1" thickBot="1" x14ac:dyDescent="0.35">
      <c r="A713" s="784" t="s">
        <v>10</v>
      </c>
      <c r="B713" s="785" t="s">
        <v>2</v>
      </c>
      <c r="C713" s="785" t="s">
        <v>3</v>
      </c>
      <c r="D713" s="786" t="s">
        <v>11</v>
      </c>
      <c r="E713" s="787"/>
      <c r="F713" s="729"/>
      <c r="G713" s="784" t="s">
        <v>10</v>
      </c>
      <c r="H713" s="788"/>
      <c r="I713" s="782" t="s">
        <v>3</v>
      </c>
      <c r="J713" s="789" t="s">
        <v>11</v>
      </c>
      <c r="K713" s="783"/>
      <c r="L713" s="783"/>
      <c r="M713" s="724"/>
      <c r="N713" s="730" t="s">
        <v>10</v>
      </c>
      <c r="O713" s="727" t="s">
        <v>2</v>
      </c>
      <c r="P713" s="727" t="s">
        <v>3</v>
      </c>
      <c r="Q713" s="728" t="s">
        <v>11</v>
      </c>
      <c r="R713" s="723"/>
      <c r="S713" s="723"/>
      <c r="T713" s="193"/>
      <c r="U713" s="730" t="s">
        <v>10</v>
      </c>
      <c r="V713" s="790" t="s">
        <v>2</v>
      </c>
      <c r="W713" s="790" t="s">
        <v>3</v>
      </c>
      <c r="X713" s="791" t="s">
        <v>11</v>
      </c>
      <c r="Y713" s="288"/>
    </row>
    <row r="714" spans="1:25" ht="18.75" hidden="1" customHeight="1" x14ac:dyDescent="0.3">
      <c r="A714" s="792"/>
      <c r="B714" s="793"/>
      <c r="C714" s="793"/>
      <c r="D714" s="794"/>
      <c r="E714" s="787"/>
      <c r="F714" s="729"/>
      <c r="G714" s="795"/>
      <c r="H714" s="796"/>
      <c r="I714" s="797"/>
      <c r="J714" s="798"/>
      <c r="K714" s="783"/>
      <c r="L714" s="783"/>
      <c r="M714" s="724"/>
      <c r="N714" s="732"/>
      <c r="O714" s="733"/>
      <c r="P714" s="733"/>
      <c r="Q714" s="734"/>
      <c r="R714" s="723"/>
      <c r="S714" s="723"/>
      <c r="T714" s="193"/>
      <c r="U714" s="735"/>
      <c r="V714" s="799"/>
      <c r="W714" s="800"/>
      <c r="X714" s="682"/>
      <c r="Y714" s="288"/>
    </row>
    <row r="715" spans="1:25" ht="18.75" hidden="1" customHeight="1" x14ac:dyDescent="0.3">
      <c r="A715" s="801">
        <v>1</v>
      </c>
      <c r="B715" s="796"/>
      <c r="C715" s="802"/>
      <c r="D715" s="803"/>
      <c r="E715" s="787"/>
      <c r="F715" s="729"/>
      <c r="G715" s="804">
        <v>1</v>
      </c>
      <c r="H715" s="796"/>
      <c r="I715" s="805"/>
      <c r="J715" s="803"/>
      <c r="K715" s="783"/>
      <c r="L715" s="783"/>
      <c r="M715" s="213"/>
      <c r="N715" s="667">
        <v>1</v>
      </c>
      <c r="O715" s="806">
        <v>4015010019</v>
      </c>
      <c r="P715" s="807" t="s">
        <v>371</v>
      </c>
      <c r="Q715" s="255" t="s">
        <v>5</v>
      </c>
      <c r="R715" s="224"/>
      <c r="S715" s="224"/>
      <c r="T715" s="213"/>
      <c r="U715" s="214">
        <v>1</v>
      </c>
      <c r="V715" s="763">
        <v>4016010010</v>
      </c>
      <c r="W715" s="764" t="s">
        <v>126</v>
      </c>
      <c r="X715" s="457" t="s">
        <v>5</v>
      </c>
      <c r="Y715" s="288"/>
    </row>
    <row r="716" spans="1:25" ht="18.75" hidden="1" customHeight="1" x14ac:dyDescent="0.3">
      <c r="A716" s="801">
        <v>2</v>
      </c>
      <c r="B716" s="796"/>
      <c r="C716" s="802"/>
      <c r="D716" s="803"/>
      <c r="E716" s="787"/>
      <c r="F716" s="729"/>
      <c r="G716" s="804">
        <v>2</v>
      </c>
      <c r="H716" s="796"/>
      <c r="I716" s="805"/>
      <c r="J716" s="803"/>
      <c r="K716" s="783"/>
      <c r="L716" s="783"/>
      <c r="M716" s="213"/>
      <c r="N716" s="667">
        <v>2</v>
      </c>
      <c r="O716" s="563">
        <v>4016010029</v>
      </c>
      <c r="P716" s="564" t="s">
        <v>106</v>
      </c>
      <c r="Q716" s="232" t="s">
        <v>5</v>
      </c>
      <c r="R716" s="217"/>
      <c r="S716" s="217"/>
      <c r="T716" s="213"/>
      <c r="U716" s="214">
        <v>2</v>
      </c>
      <c r="V716" s="563">
        <v>4016010011</v>
      </c>
      <c r="W716" s="564" t="s">
        <v>127</v>
      </c>
      <c r="X716" s="232" t="s">
        <v>6</v>
      </c>
      <c r="Y716" s="288"/>
    </row>
    <row r="717" spans="1:25" ht="18.75" hidden="1" customHeight="1" x14ac:dyDescent="0.3">
      <c r="A717" s="801">
        <v>3</v>
      </c>
      <c r="B717" s="796"/>
      <c r="C717" s="802"/>
      <c r="D717" s="803"/>
      <c r="E717" s="787"/>
      <c r="F717" s="729"/>
      <c r="G717" s="804">
        <v>3</v>
      </c>
      <c r="H717" s="796"/>
      <c r="I717" s="805"/>
      <c r="J717" s="803"/>
      <c r="K717" s="783"/>
      <c r="L717" s="783"/>
      <c r="M717" s="213"/>
      <c r="N717" s="667">
        <v>3</v>
      </c>
      <c r="O717" s="563">
        <v>4016010013</v>
      </c>
      <c r="P717" s="564" t="s">
        <v>107</v>
      </c>
      <c r="Q717" s="232" t="s">
        <v>6</v>
      </c>
      <c r="R717" s="217"/>
      <c r="S717" s="217"/>
      <c r="T717" s="213"/>
      <c r="U717" s="214">
        <v>3</v>
      </c>
      <c r="V717" s="563">
        <v>4016010012</v>
      </c>
      <c r="W717" s="564" t="s">
        <v>128</v>
      </c>
      <c r="X717" s="232" t="s">
        <v>6</v>
      </c>
      <c r="Y717" s="288"/>
    </row>
    <row r="718" spans="1:25" ht="18.75" hidden="1" customHeight="1" x14ac:dyDescent="0.3">
      <c r="A718" s="801">
        <v>4</v>
      </c>
      <c r="B718" s="796"/>
      <c r="C718" s="802"/>
      <c r="D718" s="803"/>
      <c r="E718" s="787"/>
      <c r="F718" s="729"/>
      <c r="G718" s="804">
        <v>4</v>
      </c>
      <c r="H718" s="808"/>
      <c r="I718" s="805"/>
      <c r="J718" s="803"/>
      <c r="K718" s="783"/>
      <c r="L718" s="783"/>
      <c r="M718" s="213"/>
      <c r="N718" s="667">
        <v>4</v>
      </c>
      <c r="O718" s="575">
        <v>4016010001</v>
      </c>
      <c r="P718" s="576" t="s">
        <v>108</v>
      </c>
      <c r="Q718" s="232" t="s">
        <v>5</v>
      </c>
      <c r="R718" s="217"/>
      <c r="S718" s="217"/>
      <c r="T718" s="213"/>
      <c r="U718" s="214">
        <v>4</v>
      </c>
      <c r="V718" s="563">
        <v>4016010030</v>
      </c>
      <c r="W718" s="564" t="s">
        <v>129</v>
      </c>
      <c r="X718" s="232" t="s">
        <v>6</v>
      </c>
      <c r="Y718" s="288"/>
    </row>
    <row r="719" spans="1:25" ht="18.75" hidden="1" customHeight="1" x14ac:dyDescent="0.3">
      <c r="A719" s="801">
        <v>5</v>
      </c>
      <c r="B719" s="796"/>
      <c r="C719" s="802"/>
      <c r="D719" s="803"/>
      <c r="E719" s="787"/>
      <c r="F719" s="729"/>
      <c r="G719" s="804">
        <v>5</v>
      </c>
      <c r="H719" s="796"/>
      <c r="I719" s="809"/>
      <c r="J719" s="803"/>
      <c r="K719" s="783"/>
      <c r="L719" s="783"/>
      <c r="M719" s="213"/>
      <c r="N719" s="810">
        <v>5</v>
      </c>
      <c r="O719" s="539">
        <v>4016010032</v>
      </c>
      <c r="P719" s="540" t="s">
        <v>563</v>
      </c>
      <c r="Q719" s="255" t="s">
        <v>5</v>
      </c>
      <c r="R719" s="224"/>
      <c r="S719" s="224"/>
      <c r="T719" s="213"/>
      <c r="U719" s="214">
        <v>5</v>
      </c>
      <c r="V719" s="563">
        <v>4016010031</v>
      </c>
      <c r="W719" s="564" t="s">
        <v>130</v>
      </c>
      <c r="X719" s="232" t="s">
        <v>5</v>
      </c>
      <c r="Y719" s="288"/>
    </row>
    <row r="720" spans="1:25" ht="18.75" hidden="1" customHeight="1" x14ac:dyDescent="0.3">
      <c r="A720" s="801">
        <v>6</v>
      </c>
      <c r="B720" s="796"/>
      <c r="C720" s="802"/>
      <c r="D720" s="803"/>
      <c r="E720" s="787"/>
      <c r="F720" s="729"/>
      <c r="G720" s="804">
        <v>6</v>
      </c>
      <c r="H720" s="796"/>
      <c r="I720" s="805"/>
      <c r="J720" s="803"/>
      <c r="K720" s="783"/>
      <c r="L720" s="783"/>
      <c r="M720" s="213"/>
      <c r="N720" s="667">
        <v>6</v>
      </c>
      <c r="O720" s="539">
        <v>4016010015</v>
      </c>
      <c r="P720" s="540" t="s">
        <v>549</v>
      </c>
      <c r="Q720" s="232" t="s">
        <v>5</v>
      </c>
      <c r="R720" s="217"/>
      <c r="S720" s="217"/>
      <c r="T720" s="213"/>
      <c r="U720" s="214">
        <v>6</v>
      </c>
      <c r="V720" s="539">
        <v>4016010014</v>
      </c>
      <c r="W720" s="540" t="s">
        <v>131</v>
      </c>
      <c r="X720" s="232" t="s">
        <v>5</v>
      </c>
      <c r="Y720" s="288"/>
    </row>
    <row r="721" spans="1:25" ht="18.75" hidden="1" customHeight="1" x14ac:dyDescent="0.3">
      <c r="A721" s="801">
        <v>7</v>
      </c>
      <c r="B721" s="796"/>
      <c r="C721" s="802"/>
      <c r="D721" s="803"/>
      <c r="E721" s="787"/>
      <c r="F721" s="729"/>
      <c r="G721" s="804">
        <v>7</v>
      </c>
      <c r="H721" s="808"/>
      <c r="I721" s="805"/>
      <c r="J721" s="803"/>
      <c r="K721" s="783"/>
      <c r="L721" s="783"/>
      <c r="M721" s="213"/>
      <c r="N721" s="667">
        <v>7</v>
      </c>
      <c r="O721" s="563">
        <v>4016010018</v>
      </c>
      <c r="P721" s="564" t="s">
        <v>109</v>
      </c>
      <c r="Q721" s="232" t="s">
        <v>5</v>
      </c>
      <c r="R721" s="217"/>
      <c r="S721" s="217"/>
      <c r="T721" s="213"/>
      <c r="U721" s="214">
        <v>7</v>
      </c>
      <c r="V721" s="539">
        <v>4016010033</v>
      </c>
      <c r="W721" s="540" t="s">
        <v>539</v>
      </c>
      <c r="X721" s="232" t="s">
        <v>6</v>
      </c>
      <c r="Y721" s="288"/>
    </row>
    <row r="722" spans="1:25" ht="18.75" hidden="1" customHeight="1" x14ac:dyDescent="0.3">
      <c r="A722" s="801">
        <v>8</v>
      </c>
      <c r="B722" s="796"/>
      <c r="C722" s="802"/>
      <c r="D722" s="803"/>
      <c r="E722" s="787"/>
      <c r="F722" s="729"/>
      <c r="G722" s="804">
        <v>8</v>
      </c>
      <c r="H722" s="796"/>
      <c r="I722" s="809"/>
      <c r="J722" s="803"/>
      <c r="K722" s="783"/>
      <c r="L722" s="783"/>
      <c r="M722" s="213"/>
      <c r="N722" s="667">
        <v>8</v>
      </c>
      <c r="O722" s="563">
        <v>4016010037</v>
      </c>
      <c r="P722" s="564" t="s">
        <v>110</v>
      </c>
      <c r="Q722" s="232" t="s">
        <v>5</v>
      </c>
      <c r="R722" s="217"/>
      <c r="S722" s="217"/>
      <c r="T722" s="213"/>
      <c r="U722" s="214">
        <v>8</v>
      </c>
      <c r="V722" s="575">
        <v>4016010002</v>
      </c>
      <c r="W722" s="576" t="s">
        <v>132</v>
      </c>
      <c r="X722" s="232" t="s">
        <v>6</v>
      </c>
      <c r="Y722" s="288"/>
    </row>
    <row r="723" spans="1:25" ht="18.75" hidden="1" customHeight="1" x14ac:dyDescent="0.3">
      <c r="A723" s="801">
        <v>9</v>
      </c>
      <c r="B723" s="796"/>
      <c r="C723" s="802"/>
      <c r="D723" s="803"/>
      <c r="E723" s="787"/>
      <c r="F723" s="729"/>
      <c r="G723" s="804">
        <v>9</v>
      </c>
      <c r="H723" s="796"/>
      <c r="I723" s="805"/>
      <c r="J723" s="803"/>
      <c r="K723" s="783"/>
      <c r="L723" s="783"/>
      <c r="M723" s="213"/>
      <c r="N723" s="810">
        <v>9</v>
      </c>
      <c r="O723" s="575">
        <v>4016010004</v>
      </c>
      <c r="P723" s="576" t="s">
        <v>111</v>
      </c>
      <c r="Q723" s="232" t="s">
        <v>6</v>
      </c>
      <c r="R723" s="217"/>
      <c r="S723" s="217"/>
      <c r="T723" s="213"/>
      <c r="U723" s="214">
        <v>9</v>
      </c>
      <c r="V723" s="539">
        <v>4016010017</v>
      </c>
      <c r="W723" s="540" t="s">
        <v>133</v>
      </c>
      <c r="X723" s="232" t="s">
        <v>5</v>
      </c>
    </row>
    <row r="724" spans="1:25" ht="18.75" hidden="1" customHeight="1" x14ac:dyDescent="0.3">
      <c r="A724" s="801">
        <v>10</v>
      </c>
      <c r="B724" s="796"/>
      <c r="C724" s="802"/>
      <c r="D724" s="803"/>
      <c r="E724" s="787"/>
      <c r="F724" s="729"/>
      <c r="G724" s="804">
        <v>10</v>
      </c>
      <c r="H724" s="808"/>
      <c r="I724" s="805"/>
      <c r="J724" s="803"/>
      <c r="K724" s="783"/>
      <c r="L724" s="783"/>
      <c r="M724" s="213"/>
      <c r="N724" s="810">
        <v>10</v>
      </c>
      <c r="O724" s="563">
        <v>4016010039</v>
      </c>
      <c r="P724" s="564" t="s">
        <v>112</v>
      </c>
      <c r="Q724" s="232" t="s">
        <v>5</v>
      </c>
      <c r="R724" s="217"/>
      <c r="S724" s="217"/>
      <c r="T724" s="213"/>
      <c r="U724" s="214">
        <v>10</v>
      </c>
      <c r="V724" s="563">
        <v>4016010035</v>
      </c>
      <c r="W724" s="564" t="s">
        <v>134</v>
      </c>
      <c r="X724" s="232" t="s">
        <v>5</v>
      </c>
      <c r="Y724" s="288"/>
    </row>
    <row r="725" spans="1:25" ht="18.75" hidden="1" customHeight="1" x14ac:dyDescent="0.3">
      <c r="A725" s="801">
        <v>11</v>
      </c>
      <c r="B725" s="796"/>
      <c r="C725" s="802"/>
      <c r="D725" s="803"/>
      <c r="E725" s="787"/>
      <c r="F725" s="729"/>
      <c r="G725" s="804">
        <v>11</v>
      </c>
      <c r="H725" s="808"/>
      <c r="I725" s="809"/>
      <c r="J725" s="803"/>
      <c r="K725" s="783"/>
      <c r="L725" s="783"/>
      <c r="M725" s="213"/>
      <c r="N725" s="667">
        <v>11</v>
      </c>
      <c r="O725" s="563">
        <v>4016010041</v>
      </c>
      <c r="P725" s="564" t="s">
        <v>113</v>
      </c>
      <c r="Q725" s="232" t="s">
        <v>5</v>
      </c>
      <c r="R725" s="217"/>
      <c r="S725" s="217"/>
      <c r="T725" s="213"/>
      <c r="U725" s="214">
        <v>11</v>
      </c>
      <c r="V725" s="563">
        <v>4016010036</v>
      </c>
      <c r="W725" s="564" t="s">
        <v>135</v>
      </c>
      <c r="X725" s="232" t="s">
        <v>5</v>
      </c>
      <c r="Y725" s="288"/>
    </row>
    <row r="726" spans="1:25" ht="18.75" hidden="1" customHeight="1" x14ac:dyDescent="0.3">
      <c r="A726" s="801">
        <v>12</v>
      </c>
      <c r="B726" s="796"/>
      <c r="C726" s="802"/>
      <c r="D726" s="803"/>
      <c r="E726" s="787"/>
      <c r="F726" s="729"/>
      <c r="G726" s="804">
        <v>12</v>
      </c>
      <c r="H726" s="796"/>
      <c r="I726" s="809"/>
      <c r="J726" s="803"/>
      <c r="K726" s="783"/>
      <c r="L726" s="783"/>
      <c r="M726" s="213"/>
      <c r="N726" s="810">
        <v>12</v>
      </c>
      <c r="O726" s="563">
        <v>4016010050</v>
      </c>
      <c r="P726" s="564" t="s">
        <v>114</v>
      </c>
      <c r="Q726" s="232" t="s">
        <v>5</v>
      </c>
      <c r="R726" s="217"/>
      <c r="S726" s="217"/>
      <c r="T726" s="213"/>
      <c r="U726" s="214">
        <v>12</v>
      </c>
      <c r="V726" s="563">
        <v>4016010020</v>
      </c>
      <c r="W726" s="564" t="s">
        <v>136</v>
      </c>
      <c r="X726" s="232" t="s">
        <v>5</v>
      </c>
      <c r="Y726" s="288"/>
    </row>
    <row r="727" spans="1:25" ht="18.75" hidden="1" customHeight="1" x14ac:dyDescent="0.3">
      <c r="A727" s="801">
        <v>13</v>
      </c>
      <c r="B727" s="796"/>
      <c r="C727" s="802"/>
      <c r="D727" s="803"/>
      <c r="E727" s="787"/>
      <c r="F727" s="729"/>
      <c r="G727" s="804">
        <v>13</v>
      </c>
      <c r="H727" s="796"/>
      <c r="I727" s="805"/>
      <c r="J727" s="803"/>
      <c r="K727" s="783"/>
      <c r="L727" s="783"/>
      <c r="M727" s="213"/>
      <c r="N727" s="667">
        <v>13</v>
      </c>
      <c r="O727" s="563">
        <v>4016010042</v>
      </c>
      <c r="P727" s="564" t="s">
        <v>115</v>
      </c>
      <c r="Q727" s="232" t="s">
        <v>5</v>
      </c>
      <c r="R727" s="217"/>
      <c r="S727" s="217"/>
      <c r="T727" s="213"/>
      <c r="U727" s="214">
        <v>13</v>
      </c>
      <c r="V727" s="563">
        <v>4016010021</v>
      </c>
      <c r="W727" s="564" t="s">
        <v>137</v>
      </c>
      <c r="X727" s="232" t="s">
        <v>5</v>
      </c>
      <c r="Y727" s="288"/>
    </row>
    <row r="728" spans="1:25" ht="18.75" hidden="1" customHeight="1" x14ac:dyDescent="0.3">
      <c r="A728" s="801">
        <v>14</v>
      </c>
      <c r="B728" s="796"/>
      <c r="C728" s="802"/>
      <c r="D728" s="803"/>
      <c r="E728" s="787"/>
      <c r="F728" s="729"/>
      <c r="G728" s="804">
        <v>14</v>
      </c>
      <c r="H728" s="808"/>
      <c r="I728" s="805"/>
      <c r="J728" s="803"/>
      <c r="K728" s="783"/>
      <c r="L728" s="783"/>
      <c r="M728" s="213"/>
      <c r="N728" s="810">
        <v>14</v>
      </c>
      <c r="O728" s="539">
        <v>4016010023</v>
      </c>
      <c r="P728" s="540" t="s">
        <v>116</v>
      </c>
      <c r="Q728" s="232" t="s">
        <v>5</v>
      </c>
      <c r="R728" s="217"/>
      <c r="S728" s="217"/>
      <c r="T728" s="213"/>
      <c r="U728" s="214">
        <v>14</v>
      </c>
      <c r="V728" s="563">
        <v>4016010022</v>
      </c>
      <c r="W728" s="564" t="s">
        <v>138</v>
      </c>
      <c r="X728" s="232" t="s">
        <v>6</v>
      </c>
      <c r="Y728" s="288"/>
    </row>
    <row r="729" spans="1:25" ht="18.75" hidden="1" customHeight="1" x14ac:dyDescent="0.3">
      <c r="A729" s="801">
        <v>15</v>
      </c>
      <c r="B729" s="796"/>
      <c r="C729" s="802"/>
      <c r="D729" s="803"/>
      <c r="E729" s="787"/>
      <c r="F729" s="729"/>
      <c r="G729" s="804">
        <v>15</v>
      </c>
      <c r="H729" s="808"/>
      <c r="I729" s="809"/>
      <c r="J729" s="803"/>
      <c r="K729" s="783"/>
      <c r="L729" s="783"/>
      <c r="M729" s="213"/>
      <c r="N729" s="810">
        <v>15</v>
      </c>
      <c r="O729" s="563">
        <v>4016010024</v>
      </c>
      <c r="P729" s="564" t="s">
        <v>117</v>
      </c>
      <c r="Q729" s="232" t="s">
        <v>6</v>
      </c>
      <c r="R729" s="217"/>
      <c r="S729" s="217"/>
      <c r="T729" s="213"/>
      <c r="U729" s="214">
        <v>15</v>
      </c>
      <c r="V729" s="563">
        <v>4016010038</v>
      </c>
      <c r="W729" s="564" t="s">
        <v>139</v>
      </c>
      <c r="X729" s="232" t="s">
        <v>5</v>
      </c>
      <c r="Y729" s="288"/>
    </row>
    <row r="730" spans="1:25" ht="18.75" hidden="1" customHeight="1" x14ac:dyDescent="0.3">
      <c r="A730" s="801">
        <v>16</v>
      </c>
      <c r="B730" s="796"/>
      <c r="C730" s="802"/>
      <c r="D730" s="803"/>
      <c r="E730" s="787"/>
      <c r="F730" s="729"/>
      <c r="G730" s="804">
        <v>16</v>
      </c>
      <c r="H730" s="808"/>
      <c r="I730" s="809"/>
      <c r="J730" s="803"/>
      <c r="K730" s="783"/>
      <c r="L730" s="783"/>
      <c r="M730" s="213"/>
      <c r="N730" s="810">
        <v>16</v>
      </c>
      <c r="O730" s="563">
        <v>4016010043</v>
      </c>
      <c r="P730" s="564" t="s">
        <v>118</v>
      </c>
      <c r="Q730" s="232" t="s">
        <v>6</v>
      </c>
      <c r="R730" s="217"/>
      <c r="S730" s="217"/>
      <c r="T730" s="213"/>
      <c r="U730" s="214">
        <v>16</v>
      </c>
      <c r="V730" s="380">
        <v>4015010055</v>
      </c>
      <c r="W730" s="811" t="s">
        <v>764</v>
      </c>
      <c r="X730" s="230" t="s">
        <v>5</v>
      </c>
      <c r="Y730" s="288"/>
    </row>
    <row r="731" spans="1:25" ht="18.75" hidden="1" customHeight="1" x14ac:dyDescent="0.3">
      <c r="A731" s="801">
        <v>17</v>
      </c>
      <c r="B731" s="812"/>
      <c r="C731" s="802"/>
      <c r="D731" s="813"/>
      <c r="E731" s="787"/>
      <c r="F731" s="729"/>
      <c r="G731" s="804">
        <v>17</v>
      </c>
      <c r="H731" s="796"/>
      <c r="I731" s="809"/>
      <c r="J731" s="803"/>
      <c r="K731" s="783"/>
      <c r="L731" s="783"/>
      <c r="M731" s="213"/>
      <c r="N731" s="667">
        <v>17</v>
      </c>
      <c r="O731" s="563">
        <v>4016010051</v>
      </c>
      <c r="P731" s="564" t="s">
        <v>119</v>
      </c>
      <c r="Q731" s="232" t="s">
        <v>5</v>
      </c>
      <c r="R731" s="217"/>
      <c r="S731" s="217"/>
      <c r="T731" s="213"/>
      <c r="U731" s="214">
        <v>17</v>
      </c>
      <c r="V731" s="575">
        <v>4016010003</v>
      </c>
      <c r="W731" s="576" t="s">
        <v>140</v>
      </c>
      <c r="X731" s="232" t="s">
        <v>5</v>
      </c>
      <c r="Y731" s="288"/>
    </row>
    <row r="732" spans="1:25" ht="18.75" hidden="1" customHeight="1" x14ac:dyDescent="0.3">
      <c r="A732" s="801">
        <v>18</v>
      </c>
      <c r="B732" s="796"/>
      <c r="C732" s="802"/>
      <c r="D732" s="803"/>
      <c r="E732" s="787"/>
      <c r="F732" s="729"/>
      <c r="G732" s="804">
        <v>18</v>
      </c>
      <c r="H732" s="796"/>
      <c r="I732" s="805"/>
      <c r="J732" s="803"/>
      <c r="K732" s="783"/>
      <c r="L732" s="783"/>
      <c r="M732" s="213"/>
      <c r="N732" s="667">
        <v>18</v>
      </c>
      <c r="O732" s="539">
        <v>4016010025</v>
      </c>
      <c r="P732" s="540" t="s">
        <v>120</v>
      </c>
      <c r="Q732" s="232" t="s">
        <v>5</v>
      </c>
      <c r="R732" s="217"/>
      <c r="S732" s="217"/>
      <c r="T732" s="213"/>
      <c r="U732" s="214">
        <v>18</v>
      </c>
      <c r="V732" s="563">
        <v>4016010048</v>
      </c>
      <c r="W732" s="564" t="s">
        <v>141</v>
      </c>
      <c r="X732" s="232" t="s">
        <v>5</v>
      </c>
      <c r="Y732" s="288"/>
    </row>
    <row r="733" spans="1:25" ht="18.75" hidden="1" customHeight="1" x14ac:dyDescent="0.3">
      <c r="A733" s="801">
        <v>19</v>
      </c>
      <c r="B733" s="796"/>
      <c r="C733" s="802"/>
      <c r="D733" s="803"/>
      <c r="E733" s="787"/>
      <c r="F733" s="729"/>
      <c r="G733" s="804"/>
      <c r="H733" s="796"/>
      <c r="I733" s="805"/>
      <c r="J733" s="803"/>
      <c r="K733" s="783"/>
      <c r="L733" s="783"/>
      <c r="M733" s="213"/>
      <c r="N733" s="667">
        <v>19</v>
      </c>
      <c r="O733" s="575">
        <v>4016010007</v>
      </c>
      <c r="P733" s="576" t="s">
        <v>121</v>
      </c>
      <c r="Q733" s="232" t="s">
        <v>5</v>
      </c>
      <c r="R733" s="217"/>
      <c r="S733" s="217"/>
      <c r="T733" s="213"/>
      <c r="U733" s="214">
        <v>19</v>
      </c>
      <c r="V733" s="575">
        <v>4016010005</v>
      </c>
      <c r="W733" s="576" t="s">
        <v>142</v>
      </c>
      <c r="X733" s="232" t="s">
        <v>6</v>
      </c>
    </row>
    <row r="734" spans="1:25" ht="18.75" hidden="1" customHeight="1" x14ac:dyDescent="0.3">
      <c r="A734" s="801">
        <v>20</v>
      </c>
      <c r="B734" s="796"/>
      <c r="C734" s="802"/>
      <c r="D734" s="803"/>
      <c r="E734" s="787"/>
      <c r="F734" s="729"/>
      <c r="G734" s="804"/>
      <c r="H734" s="796"/>
      <c r="I734" s="805"/>
      <c r="J734" s="803"/>
      <c r="K734" s="783"/>
      <c r="L734" s="783"/>
      <c r="M734" s="213"/>
      <c r="N734" s="667">
        <v>20</v>
      </c>
      <c r="O734" s="653">
        <v>4016010008</v>
      </c>
      <c r="P734" s="654" t="s">
        <v>374</v>
      </c>
      <c r="Q734" s="232" t="s">
        <v>6</v>
      </c>
      <c r="R734" s="217"/>
      <c r="S734" s="217"/>
      <c r="T734" s="213"/>
      <c r="U734" s="214">
        <v>20</v>
      </c>
      <c r="V734" s="563">
        <v>4016010040</v>
      </c>
      <c r="W734" s="564" t="s">
        <v>143</v>
      </c>
      <c r="X734" s="232" t="s">
        <v>5</v>
      </c>
    </row>
    <row r="735" spans="1:25" ht="18.75" hidden="1" customHeight="1" x14ac:dyDescent="0.3">
      <c r="A735" s="801">
        <v>21</v>
      </c>
      <c r="B735" s="796"/>
      <c r="C735" s="802"/>
      <c r="D735" s="803"/>
      <c r="E735" s="787"/>
      <c r="F735" s="729"/>
      <c r="G735" s="804"/>
      <c r="H735" s="796"/>
      <c r="I735" s="805"/>
      <c r="J735" s="803"/>
      <c r="K735" s="783"/>
      <c r="L735" s="783"/>
      <c r="M735" s="213"/>
      <c r="N735" s="667">
        <v>21</v>
      </c>
      <c r="O735" s="539">
        <v>4016010044</v>
      </c>
      <c r="P735" s="540" t="s">
        <v>763</v>
      </c>
      <c r="Q735" s="232" t="s">
        <v>6</v>
      </c>
      <c r="R735" s="217"/>
      <c r="S735" s="217"/>
      <c r="T735" s="213"/>
      <c r="U735" s="214">
        <v>21</v>
      </c>
      <c r="V735" s="563">
        <v>4016010049</v>
      </c>
      <c r="W735" s="564" t="s">
        <v>144</v>
      </c>
      <c r="X735" s="232" t="s">
        <v>5</v>
      </c>
    </row>
    <row r="736" spans="1:25" ht="18.75" hidden="1" customHeight="1" x14ac:dyDescent="0.3">
      <c r="A736" s="801">
        <v>22</v>
      </c>
      <c r="B736" s="796"/>
      <c r="C736" s="802"/>
      <c r="D736" s="803"/>
      <c r="E736" s="787"/>
      <c r="F736" s="729"/>
      <c r="G736" s="804"/>
      <c r="H736" s="805"/>
      <c r="I736" s="805"/>
      <c r="J736" s="803"/>
      <c r="K736" s="783"/>
      <c r="L736" s="783"/>
      <c r="M736" s="213"/>
      <c r="N736" s="667">
        <v>22</v>
      </c>
      <c r="O736" s="563">
        <v>4016010026</v>
      </c>
      <c r="P736" s="564" t="s">
        <v>122</v>
      </c>
      <c r="Q736" s="232" t="s">
        <v>6</v>
      </c>
      <c r="R736" s="217"/>
      <c r="S736" s="217"/>
      <c r="T736" s="213"/>
      <c r="U736" s="214">
        <v>22</v>
      </c>
      <c r="V736" s="575">
        <v>4016010009</v>
      </c>
      <c r="W736" s="576" t="s">
        <v>145</v>
      </c>
      <c r="X736" s="232" t="s">
        <v>6</v>
      </c>
    </row>
    <row r="737" spans="1:25" ht="18.75" hidden="1" customHeight="1" x14ac:dyDescent="0.3">
      <c r="A737" s="801"/>
      <c r="B737" s="796"/>
      <c r="C737" s="802"/>
      <c r="D737" s="803"/>
      <c r="E737" s="787"/>
      <c r="F737" s="729"/>
      <c r="G737" s="804"/>
      <c r="H737" s="809"/>
      <c r="I737" s="805"/>
      <c r="J737" s="803"/>
      <c r="K737" s="814"/>
      <c r="L737" s="783"/>
      <c r="M737" s="213"/>
      <c r="N737" s="667">
        <v>23</v>
      </c>
      <c r="O737" s="563">
        <v>4016010046</v>
      </c>
      <c r="P737" s="564" t="s">
        <v>123</v>
      </c>
      <c r="Q737" s="232" t="s">
        <v>6</v>
      </c>
      <c r="R737" s="217"/>
      <c r="S737" s="217"/>
      <c r="T737" s="213"/>
      <c r="U737" s="214">
        <v>23</v>
      </c>
      <c r="V737" s="563">
        <v>4016010045</v>
      </c>
      <c r="W737" s="564" t="s">
        <v>146</v>
      </c>
      <c r="X737" s="232" t="s">
        <v>6</v>
      </c>
    </row>
    <row r="738" spans="1:25" ht="18.75" hidden="1" customHeight="1" x14ac:dyDescent="0.3">
      <c r="A738" s="801"/>
      <c r="B738" s="815"/>
      <c r="C738" s="815"/>
      <c r="D738" s="816"/>
      <c r="E738" s="787"/>
      <c r="F738" s="729"/>
      <c r="G738" s="804"/>
      <c r="H738" s="817"/>
      <c r="I738" s="808"/>
      <c r="J738" s="803"/>
      <c r="K738" s="814"/>
      <c r="L738" s="814"/>
      <c r="M738" s="213"/>
      <c r="N738" s="667">
        <v>24</v>
      </c>
      <c r="O738" s="539">
        <v>4016010047</v>
      </c>
      <c r="P738" s="540" t="s">
        <v>124</v>
      </c>
      <c r="Q738" s="232" t="s">
        <v>5</v>
      </c>
      <c r="R738" s="217"/>
      <c r="S738" s="217"/>
      <c r="T738" s="213"/>
      <c r="U738" s="214">
        <v>24</v>
      </c>
      <c r="V738" s="563">
        <v>4016010027</v>
      </c>
      <c r="W738" s="564" t="s">
        <v>147</v>
      </c>
      <c r="X738" s="232" t="s">
        <v>6</v>
      </c>
    </row>
    <row r="739" spans="1:25" ht="18.75" hidden="1" customHeight="1" thickBot="1" x14ac:dyDescent="0.35">
      <c r="A739" s="818"/>
      <c r="B739" s="819"/>
      <c r="C739" s="820"/>
      <c r="D739" s="821"/>
      <c r="E739" s="787"/>
      <c r="F739" s="729"/>
      <c r="G739" s="822"/>
      <c r="H739" s="823"/>
      <c r="I739" s="824"/>
      <c r="J739" s="825"/>
      <c r="K739" s="213"/>
      <c r="L739" s="814"/>
      <c r="M739" s="213"/>
      <c r="N739" s="667">
        <v>25</v>
      </c>
      <c r="O739" s="563">
        <v>4016010028</v>
      </c>
      <c r="P739" s="564" t="s">
        <v>125</v>
      </c>
      <c r="Q739" s="232" t="s">
        <v>5</v>
      </c>
      <c r="R739" s="826"/>
      <c r="S739" s="826"/>
      <c r="T739" s="787"/>
      <c r="U739" s="770"/>
      <c r="V739" s="771"/>
      <c r="W739" s="772"/>
      <c r="X739" s="773"/>
    </row>
    <row r="740" spans="1:25" ht="18.75" hidden="1" customHeight="1" x14ac:dyDescent="0.3">
      <c r="A740" s="437"/>
      <c r="B740" s="225"/>
      <c r="C740" s="751"/>
      <c r="D740" s="752"/>
      <c r="E740" s="213"/>
      <c r="F740" s="213"/>
      <c r="G740" s="231"/>
      <c r="H740" s="213"/>
      <c r="I740" s="808"/>
      <c r="J740" s="815"/>
      <c r="K740" s="213"/>
      <c r="L740" s="213"/>
      <c r="M740" s="213"/>
      <c r="N740" s="437"/>
      <c r="O740" s="225"/>
      <c r="P740" s="751"/>
      <c r="Q740" s="752"/>
      <c r="R740" s="752"/>
      <c r="S740" s="752"/>
      <c r="T740" s="193"/>
      <c r="U740" s="231"/>
      <c r="V740" s="827"/>
      <c r="W740" s="231"/>
      <c r="X740" s="213"/>
    </row>
    <row r="741" spans="1:25" ht="18.75" hidden="1" customHeight="1" x14ac:dyDescent="0.3">
      <c r="A741" s="225"/>
      <c r="B741" s="225"/>
      <c r="C741" s="751" t="s">
        <v>8</v>
      </c>
      <c r="D741" s="213">
        <f>COUNTIF(D715:D739,"L")</f>
        <v>0</v>
      </c>
      <c r="E741" s="213"/>
      <c r="F741" s="213"/>
      <c r="G741" s="213"/>
      <c r="H741" s="213"/>
      <c r="I741" s="753" t="s">
        <v>8</v>
      </c>
      <c r="J741" s="213">
        <f>COUNTIF(J715:J739,"L")</f>
        <v>0</v>
      </c>
      <c r="K741" s="225"/>
      <c r="L741" s="213"/>
      <c r="M741" s="213"/>
      <c r="N741" s="225"/>
      <c r="O741" s="225"/>
      <c r="P741" s="751" t="s">
        <v>8</v>
      </c>
      <c r="Q741" s="213">
        <f>COUNTIF(Q715:Q739,"L")</f>
        <v>17</v>
      </c>
      <c r="R741" s="213"/>
      <c r="S741" s="213"/>
      <c r="T741" s="193"/>
      <c r="U741" s="213"/>
      <c r="V741" s="213"/>
      <c r="W741" s="753" t="s">
        <v>8</v>
      </c>
      <c r="X741" s="213">
        <f>COUNTIF(X715:X739,"L")</f>
        <v>14</v>
      </c>
    </row>
    <row r="742" spans="1:25" ht="18.75" hidden="1" customHeight="1" thickBot="1" x14ac:dyDescent="0.35">
      <c r="A742" s="225"/>
      <c r="B742" s="225"/>
      <c r="C742" s="751" t="s">
        <v>13</v>
      </c>
      <c r="D742" s="213">
        <f>COUNTIF(D715:D739,"P")</f>
        <v>0</v>
      </c>
      <c r="E742" s="213"/>
      <c r="F742" s="213"/>
      <c r="G742" s="213"/>
      <c r="H742" s="213"/>
      <c r="I742" s="753" t="s">
        <v>13</v>
      </c>
      <c r="J742" s="213">
        <f>COUNTIF(J715:J739,"P")</f>
        <v>0</v>
      </c>
      <c r="K742" s="213"/>
      <c r="L742" s="225"/>
      <c r="M742" s="213"/>
      <c r="N742" s="225"/>
      <c r="O742" s="225"/>
      <c r="P742" s="751" t="s">
        <v>13</v>
      </c>
      <c r="Q742" s="213">
        <f>COUNTIF(Q715:Q739,"P")</f>
        <v>8</v>
      </c>
      <c r="R742" s="213"/>
      <c r="S742" s="213"/>
      <c r="T742" s="193"/>
      <c r="U742" s="213"/>
      <c r="V742" s="213"/>
      <c r="W742" s="753" t="s">
        <v>13</v>
      </c>
      <c r="X742" s="213">
        <f>COUNTIF(X715:X739,"P")</f>
        <v>10</v>
      </c>
    </row>
    <row r="743" spans="1:25" ht="18.75" hidden="1" customHeight="1" x14ac:dyDescent="0.3">
      <c r="A743" s="225"/>
      <c r="B743" s="225"/>
      <c r="C743" s="225"/>
      <c r="D743" s="754">
        <f>SUM(D741:D742)</f>
        <v>0</v>
      </c>
      <c r="E743" s="213"/>
      <c r="F743" s="213"/>
      <c r="G743" s="213"/>
      <c r="H743" s="213"/>
      <c r="I743" s="213"/>
      <c r="J743" s="754">
        <f>SUM(J741:J742)</f>
        <v>0</v>
      </c>
      <c r="K743" s="213"/>
      <c r="L743" s="213"/>
      <c r="M743" s="213"/>
      <c r="N743" s="225"/>
      <c r="O743" s="225"/>
      <c r="P743" s="225"/>
      <c r="Q743" s="754">
        <f>SUM(Q741:Q742)</f>
        <v>25</v>
      </c>
      <c r="R743" s="225"/>
      <c r="S743" s="225"/>
      <c r="T743" s="193"/>
      <c r="U743" s="213"/>
      <c r="V743" s="213"/>
      <c r="W743" s="213"/>
      <c r="X743" s="754">
        <f>SUM(X741:X742)</f>
        <v>24</v>
      </c>
    </row>
    <row r="744" spans="1:25" ht="18.75" hidden="1" customHeight="1" x14ac:dyDescent="0.3">
      <c r="A744" s="225" t="s">
        <v>14</v>
      </c>
      <c r="B744" s="225"/>
      <c r="C744" s="225"/>
      <c r="D744" s="225"/>
      <c r="E744" s="213"/>
      <c r="F744" s="213"/>
      <c r="G744" s="213" t="s">
        <v>14</v>
      </c>
      <c r="H744" s="213"/>
      <c r="I744" s="213"/>
      <c r="J744" s="213"/>
      <c r="L744" s="213"/>
      <c r="M744" s="213"/>
      <c r="N744" s="225" t="s">
        <v>14</v>
      </c>
      <c r="O744" s="225"/>
      <c r="P744" s="225"/>
      <c r="Q744" s="225"/>
      <c r="R744" s="225"/>
      <c r="S744" s="225"/>
      <c r="T744" s="193"/>
      <c r="U744" s="213" t="s">
        <v>14</v>
      </c>
      <c r="V744" s="213"/>
      <c r="W744" s="213"/>
      <c r="X744" s="213"/>
    </row>
    <row r="745" spans="1:25" ht="18.75" hidden="1" customHeight="1" x14ac:dyDescent="0.3">
      <c r="A745" s="225"/>
      <c r="B745" s="213"/>
      <c r="C745" s="225" t="s">
        <v>62</v>
      </c>
      <c r="D745" s="225"/>
      <c r="E745" s="213"/>
      <c r="F745" s="213"/>
      <c r="G745" s="213"/>
      <c r="I745" s="213" t="s">
        <v>206</v>
      </c>
      <c r="J745" s="213"/>
      <c r="K745" s="548"/>
      <c r="M745" s="213"/>
      <c r="N745" s="225"/>
      <c r="O745" s="213"/>
      <c r="P745" s="225" t="s">
        <v>62</v>
      </c>
      <c r="Q745" s="225"/>
      <c r="R745" s="225"/>
      <c r="S745" s="225"/>
      <c r="T745" s="193"/>
      <c r="U745" s="213"/>
      <c r="V745" s="213"/>
      <c r="W745" s="213" t="s">
        <v>206</v>
      </c>
      <c r="X745" s="213"/>
    </row>
    <row r="746" spans="1:25" ht="18.75" hidden="1" customHeight="1" x14ac:dyDescent="0.25">
      <c r="A746" s="194"/>
      <c r="B746" s="516"/>
      <c r="C746" s="519"/>
      <c r="H746" s="192"/>
      <c r="K746" s="548"/>
      <c r="L746" s="548"/>
    </row>
    <row r="747" spans="1:25" ht="18.75" hidden="1" x14ac:dyDescent="0.3">
      <c r="A747" s="188" t="s">
        <v>248</v>
      </c>
      <c r="B747" s="192"/>
      <c r="C747" s="193"/>
      <c r="D747" s="548"/>
      <c r="E747" s="548"/>
      <c r="F747" s="548"/>
      <c r="G747" s="334"/>
      <c r="H747" s="192"/>
      <c r="I747" s="192"/>
      <c r="J747" s="548"/>
      <c r="K747" s="548"/>
      <c r="L747" s="548"/>
      <c r="M747" s="192"/>
      <c r="N747" s="334"/>
      <c r="O747" s="192"/>
      <c r="P747" s="192"/>
      <c r="Q747" s="548"/>
      <c r="R747" s="548"/>
      <c r="S747" s="548"/>
      <c r="T747" s="548"/>
      <c r="U747" s="334"/>
      <c r="V747" s="192" t="s">
        <v>101</v>
      </c>
      <c r="W747" s="192"/>
      <c r="X747" s="548"/>
      <c r="Y747" s="521"/>
    </row>
    <row r="748" spans="1:25" ht="18" hidden="1" x14ac:dyDescent="0.25">
      <c r="A748" s="188" t="s">
        <v>557</v>
      </c>
      <c r="B748" s="192"/>
      <c r="C748" s="193"/>
      <c r="D748" s="548"/>
      <c r="E748" s="548"/>
      <c r="F748" s="548"/>
      <c r="G748" s="334"/>
      <c r="H748" s="192"/>
      <c r="I748" s="192"/>
      <c r="J748" s="548"/>
      <c r="K748" s="192"/>
      <c r="L748" s="548"/>
      <c r="M748" s="192"/>
      <c r="N748" s="334"/>
      <c r="O748" s="192"/>
      <c r="P748" s="192"/>
      <c r="Q748" s="548"/>
      <c r="R748" s="548"/>
      <c r="S748" s="548"/>
      <c r="T748" s="548"/>
      <c r="U748" s="334"/>
      <c r="V748" s="192"/>
      <c r="W748" s="192"/>
      <c r="X748" s="548"/>
      <c r="Y748" s="521"/>
    </row>
    <row r="749" spans="1:25" ht="18" hidden="1" x14ac:dyDescent="0.25">
      <c r="A749" s="188" t="s">
        <v>9</v>
      </c>
      <c r="B749" s="192"/>
      <c r="C749" s="193"/>
      <c r="D749" s="548"/>
      <c r="E749" s="548"/>
      <c r="F749" s="548"/>
      <c r="G749" s="334"/>
      <c r="H749" s="192"/>
      <c r="I749" s="192"/>
      <c r="J749" s="548"/>
      <c r="K749" s="334"/>
      <c r="L749" s="192"/>
      <c r="M749" s="192"/>
      <c r="N749" s="334"/>
      <c r="O749" s="192"/>
      <c r="P749" s="192"/>
      <c r="Q749" s="548"/>
      <c r="R749" s="548"/>
      <c r="S749" s="548"/>
      <c r="T749" s="548"/>
      <c r="U749" s="551"/>
      <c r="V749" s="551"/>
      <c r="W749" s="548"/>
      <c r="X749" s="548"/>
      <c r="Y749" s="521"/>
    </row>
    <row r="750" spans="1:25" ht="15.75" hidden="1" x14ac:dyDescent="0.25">
      <c r="A750" s="192"/>
      <c r="B750" s="334"/>
      <c r="C750" s="552"/>
      <c r="D750" s="192"/>
      <c r="E750" s="192"/>
      <c r="F750" s="192"/>
      <c r="G750" s="192"/>
      <c r="H750" s="334"/>
      <c r="I750" s="192"/>
      <c r="J750" s="192"/>
      <c r="K750" s="251"/>
      <c r="L750" s="334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</row>
    <row r="751" spans="1:25" ht="16.5" hidden="1" thickBot="1" x14ac:dyDescent="0.3">
      <c r="A751" s="334" t="s">
        <v>210</v>
      </c>
      <c r="D751" s="334"/>
      <c r="E751" s="192"/>
      <c r="F751" s="192"/>
      <c r="G751" s="334" t="s">
        <v>440</v>
      </c>
      <c r="H751" s="251"/>
      <c r="I751" s="334"/>
      <c r="J751" s="334"/>
      <c r="K751" s="251"/>
      <c r="L751" s="251"/>
      <c r="M751" s="192"/>
      <c r="N751" s="334" t="s">
        <v>558</v>
      </c>
      <c r="O751" s="334"/>
      <c r="P751" s="334"/>
      <c r="Q751" s="334"/>
      <c r="R751" s="334"/>
      <c r="S751" s="334"/>
      <c r="T751" s="192"/>
      <c r="U751" s="334" t="s">
        <v>579</v>
      </c>
      <c r="V751" s="334"/>
      <c r="W751" s="334"/>
      <c r="X751" s="334"/>
      <c r="Y751" s="194"/>
    </row>
    <row r="752" spans="1:25" ht="19.5" hidden="1" thickBot="1" x14ac:dyDescent="0.3">
      <c r="A752" s="828" t="s">
        <v>10</v>
      </c>
      <c r="B752" s="829" t="s">
        <v>2</v>
      </c>
      <c r="C752" s="829" t="s">
        <v>3</v>
      </c>
      <c r="D752" s="830" t="s">
        <v>11</v>
      </c>
      <c r="E752" s="192"/>
      <c r="F752" s="192"/>
      <c r="G752" s="556" t="s">
        <v>10</v>
      </c>
      <c r="H752" s="646" t="s">
        <v>2</v>
      </c>
      <c r="I752" s="251"/>
      <c r="J752" s="251"/>
      <c r="K752" s="831"/>
      <c r="L752" s="251"/>
      <c r="M752" s="192"/>
      <c r="N752" s="553" t="s">
        <v>10</v>
      </c>
      <c r="O752" s="554" t="s">
        <v>2</v>
      </c>
      <c r="P752" s="554" t="s">
        <v>3</v>
      </c>
      <c r="Q752" s="555" t="s">
        <v>11</v>
      </c>
      <c r="R752" s="251"/>
      <c r="S752" s="251"/>
      <c r="T752" s="192"/>
      <c r="U752" s="553" t="s">
        <v>10</v>
      </c>
      <c r="V752" s="554" t="s">
        <v>2</v>
      </c>
      <c r="W752" s="554" t="s">
        <v>3</v>
      </c>
      <c r="X752" s="555" t="s">
        <v>11</v>
      </c>
    </row>
    <row r="753" spans="1:24" ht="18.75" hidden="1" x14ac:dyDescent="0.25">
      <c r="A753" s="832"/>
      <c r="B753" s="833"/>
      <c r="C753" s="833"/>
      <c r="D753" s="834"/>
      <c r="E753" s="192"/>
      <c r="F753" s="192"/>
      <c r="G753" s="835"/>
      <c r="H753" s="836"/>
      <c r="I753" s="646" t="s">
        <v>3</v>
      </c>
      <c r="J753" s="646" t="s">
        <v>11</v>
      </c>
      <c r="K753" s="831"/>
      <c r="L753" s="831"/>
      <c r="M753" s="192"/>
      <c r="N753" s="837"/>
      <c r="O753" s="838"/>
      <c r="P753" s="838"/>
      <c r="Q753" s="839"/>
      <c r="R753" s="840"/>
      <c r="S753" s="840"/>
      <c r="T753" s="192"/>
      <c r="U753" s="561"/>
      <c r="V753" s="452"/>
      <c r="W753" s="452"/>
      <c r="X753" s="453"/>
    </row>
    <row r="754" spans="1:24" ht="18.75" hidden="1" x14ac:dyDescent="0.2">
      <c r="A754" s="841"/>
      <c r="B754" s="842"/>
      <c r="C754" s="843"/>
      <c r="D754" s="844"/>
      <c r="E754" s="192"/>
      <c r="F754" s="192"/>
      <c r="G754" s="845">
        <v>1</v>
      </c>
      <c r="H754" s="846"/>
      <c r="I754" s="847"/>
      <c r="J754" s="848"/>
      <c r="K754" s="849"/>
      <c r="L754" s="831"/>
      <c r="M754" s="192"/>
      <c r="N754" s="850">
        <v>1</v>
      </c>
      <c r="O754" s="851"/>
      <c r="P754" s="852"/>
      <c r="Q754" s="853"/>
      <c r="R754" s="854"/>
      <c r="S754" s="854"/>
      <c r="T754" s="192"/>
      <c r="U754" s="568">
        <v>1</v>
      </c>
      <c r="V754" s="539">
        <v>1116050005</v>
      </c>
      <c r="W754" s="540" t="s">
        <v>186</v>
      </c>
      <c r="X754" s="534" t="s">
        <v>5</v>
      </c>
    </row>
    <row r="755" spans="1:24" ht="18.75" hidden="1" x14ac:dyDescent="0.2">
      <c r="A755" s="841"/>
      <c r="B755" s="842"/>
      <c r="C755" s="843"/>
      <c r="D755" s="844"/>
      <c r="E755" s="192"/>
      <c r="F755" s="192"/>
      <c r="G755" s="845">
        <v>2</v>
      </c>
      <c r="H755" s="855"/>
      <c r="I755" s="856"/>
      <c r="J755" s="857"/>
      <c r="K755" s="831"/>
      <c r="L755" s="849"/>
      <c r="M755" s="192"/>
      <c r="N755" s="850">
        <v>2</v>
      </c>
      <c r="O755" s="851"/>
      <c r="P755" s="852"/>
      <c r="Q755" s="853"/>
      <c r="R755" s="854"/>
      <c r="S755" s="854"/>
      <c r="T755" s="192"/>
      <c r="U755" s="572">
        <v>2</v>
      </c>
      <c r="V755" s="539">
        <v>1116050015</v>
      </c>
      <c r="W755" s="540" t="s">
        <v>187</v>
      </c>
      <c r="X755" s="534" t="s">
        <v>5</v>
      </c>
    </row>
    <row r="756" spans="1:24" ht="18.75" hidden="1" x14ac:dyDescent="0.2">
      <c r="A756" s="841"/>
      <c r="B756" s="858"/>
      <c r="C756" s="859"/>
      <c r="D756" s="860"/>
      <c r="E756" s="192"/>
      <c r="F756" s="192"/>
      <c r="G756" s="845">
        <v>3</v>
      </c>
      <c r="H756" s="846"/>
      <c r="I756" s="861"/>
      <c r="J756" s="862"/>
      <c r="K756" s="831"/>
      <c r="L756" s="831"/>
      <c r="M756" s="192"/>
      <c r="N756" s="850">
        <v>3</v>
      </c>
      <c r="O756" s="863"/>
      <c r="P756" s="864"/>
      <c r="Q756" s="865"/>
      <c r="R756" s="866"/>
      <c r="S756" s="866"/>
      <c r="T756" s="192"/>
      <c r="U756" s="572">
        <v>3</v>
      </c>
      <c r="V756" s="653">
        <v>1116050001</v>
      </c>
      <c r="W756" s="654" t="s">
        <v>188</v>
      </c>
      <c r="X756" s="867" t="s">
        <v>6</v>
      </c>
    </row>
    <row r="757" spans="1:24" ht="18.75" hidden="1" x14ac:dyDescent="0.2">
      <c r="A757" s="841"/>
      <c r="B757" s="842"/>
      <c r="C757" s="843"/>
      <c r="D757" s="844"/>
      <c r="E757" s="192"/>
      <c r="F757" s="192"/>
      <c r="G757" s="845">
        <v>4</v>
      </c>
      <c r="H757" s="846"/>
      <c r="I757" s="856"/>
      <c r="J757" s="857"/>
      <c r="K757" s="831"/>
      <c r="L757" s="831"/>
      <c r="M757" s="192"/>
      <c r="N757" s="850">
        <v>4</v>
      </c>
      <c r="O757" s="851"/>
      <c r="P757" s="852"/>
      <c r="Q757" s="853"/>
      <c r="R757" s="854"/>
      <c r="S757" s="854"/>
      <c r="T757" s="192"/>
      <c r="U757" s="572">
        <v>4</v>
      </c>
      <c r="V757" s="539">
        <v>1116050016</v>
      </c>
      <c r="W757" s="540" t="s">
        <v>189</v>
      </c>
      <c r="X757" s="534" t="s">
        <v>6</v>
      </c>
    </row>
    <row r="758" spans="1:24" ht="18.75" hidden="1" x14ac:dyDescent="0.2">
      <c r="A758" s="841"/>
      <c r="B758" s="842"/>
      <c r="C758" s="843"/>
      <c r="D758" s="844"/>
      <c r="E758" s="548"/>
      <c r="F758" s="548"/>
      <c r="G758" s="845">
        <v>5</v>
      </c>
      <c r="H758" s="846"/>
      <c r="I758" s="856"/>
      <c r="J758" s="857"/>
      <c r="K758" s="831"/>
      <c r="L758" s="831"/>
      <c r="M758" s="548"/>
      <c r="N758" s="850">
        <v>5</v>
      </c>
      <c r="O758" s="851"/>
      <c r="P758" s="852"/>
      <c r="Q758" s="853"/>
      <c r="R758" s="854"/>
      <c r="S758" s="854"/>
      <c r="T758" s="548"/>
      <c r="U758" s="868">
        <v>5</v>
      </c>
      <c r="V758" s="539">
        <v>1116050006</v>
      </c>
      <c r="W758" s="540" t="s">
        <v>190</v>
      </c>
      <c r="X758" s="534" t="s">
        <v>5</v>
      </c>
    </row>
    <row r="759" spans="1:24" ht="18.75" hidden="1" x14ac:dyDescent="0.2">
      <c r="A759" s="841"/>
      <c r="B759" s="842"/>
      <c r="C759" s="843"/>
      <c r="D759" s="844"/>
      <c r="E759" s="192"/>
      <c r="F759" s="192"/>
      <c r="G759" s="845">
        <v>6</v>
      </c>
      <c r="H759" s="846"/>
      <c r="I759" s="856"/>
      <c r="J759" s="857"/>
      <c r="K759" s="831"/>
      <c r="L759" s="831"/>
      <c r="M759" s="192"/>
      <c r="N759" s="850">
        <v>6</v>
      </c>
      <c r="O759" s="851"/>
      <c r="P759" s="852"/>
      <c r="Q759" s="853"/>
      <c r="R759" s="854"/>
      <c r="S759" s="854"/>
      <c r="T759" s="192"/>
      <c r="U759" s="572">
        <v>6</v>
      </c>
      <c r="V759" s="539">
        <v>1116050017</v>
      </c>
      <c r="W759" s="540" t="s">
        <v>191</v>
      </c>
      <c r="X759" s="534" t="s">
        <v>6</v>
      </c>
    </row>
    <row r="760" spans="1:24" ht="18.75" hidden="1" x14ac:dyDescent="0.2">
      <c r="A760" s="841"/>
      <c r="B760" s="842"/>
      <c r="C760" s="843"/>
      <c r="D760" s="844"/>
      <c r="E760" s="192"/>
      <c r="F760" s="192"/>
      <c r="G760" s="845">
        <v>7</v>
      </c>
      <c r="H760" s="846"/>
      <c r="I760" s="856"/>
      <c r="J760" s="857"/>
      <c r="K760" s="831"/>
      <c r="L760" s="831"/>
      <c r="M760" s="192"/>
      <c r="N760" s="850">
        <v>7</v>
      </c>
      <c r="O760" s="851"/>
      <c r="P760" s="852"/>
      <c r="Q760" s="853"/>
      <c r="R760" s="854"/>
      <c r="S760" s="854"/>
      <c r="T760" s="192"/>
      <c r="U760" s="572">
        <v>7</v>
      </c>
      <c r="V760" s="539">
        <v>1116050018</v>
      </c>
      <c r="W760" s="540" t="s">
        <v>192</v>
      </c>
      <c r="X760" s="534" t="s">
        <v>6</v>
      </c>
    </row>
    <row r="761" spans="1:24" ht="18.75" hidden="1" x14ac:dyDescent="0.2">
      <c r="A761" s="841"/>
      <c r="B761" s="842"/>
      <c r="C761" s="843"/>
      <c r="D761" s="844"/>
      <c r="E761" s="192"/>
      <c r="F761" s="192"/>
      <c r="G761" s="845">
        <v>8</v>
      </c>
      <c r="H761" s="846"/>
      <c r="I761" s="856"/>
      <c r="J761" s="857"/>
      <c r="K761" s="831"/>
      <c r="L761" s="831"/>
      <c r="M761" s="192"/>
      <c r="N761" s="850">
        <v>8</v>
      </c>
      <c r="O761" s="851"/>
      <c r="P761" s="852"/>
      <c r="Q761" s="853"/>
      <c r="R761" s="854"/>
      <c r="S761" s="854"/>
      <c r="T761" s="192"/>
      <c r="U761" s="572">
        <v>8</v>
      </c>
      <c r="V761" s="539">
        <v>1116050019</v>
      </c>
      <c r="W761" s="540" t="s">
        <v>193</v>
      </c>
      <c r="X761" s="534" t="s">
        <v>5</v>
      </c>
    </row>
    <row r="762" spans="1:24" ht="18.75" hidden="1" x14ac:dyDescent="0.2">
      <c r="A762" s="841"/>
      <c r="B762" s="842"/>
      <c r="C762" s="843" t="s">
        <v>369</v>
      </c>
      <c r="D762" s="844"/>
      <c r="E762" s="869"/>
      <c r="F762" s="869"/>
      <c r="G762" s="845">
        <v>9</v>
      </c>
      <c r="H762" s="846"/>
      <c r="I762" s="856" t="s">
        <v>369</v>
      </c>
      <c r="J762" s="857"/>
      <c r="K762" s="831"/>
      <c r="L762" s="831"/>
      <c r="M762" s="869"/>
      <c r="N762" s="850">
        <v>9</v>
      </c>
      <c r="O762" s="851"/>
      <c r="P762" s="856" t="s">
        <v>369</v>
      </c>
      <c r="Q762" s="853"/>
      <c r="R762" s="854"/>
      <c r="S762" s="854"/>
      <c r="T762" s="869"/>
      <c r="U762" s="870">
        <v>9</v>
      </c>
      <c r="V762" s="539">
        <v>1116050007</v>
      </c>
      <c r="W762" s="540" t="s">
        <v>370</v>
      </c>
      <c r="X762" s="534" t="s">
        <v>5</v>
      </c>
    </row>
    <row r="763" spans="1:24" ht="18.75" hidden="1" x14ac:dyDescent="0.2">
      <c r="A763" s="841"/>
      <c r="B763" s="842"/>
      <c r="C763" s="843" t="s">
        <v>415</v>
      </c>
      <c r="D763" s="844"/>
      <c r="E763" s="192"/>
      <c r="F763" s="192"/>
      <c r="G763" s="845">
        <v>10</v>
      </c>
      <c r="H763" s="846"/>
      <c r="I763" s="856" t="s">
        <v>368</v>
      </c>
      <c r="J763" s="857"/>
      <c r="K763" s="849"/>
      <c r="L763" s="831"/>
      <c r="M763" s="192"/>
      <c r="N763" s="850">
        <v>10</v>
      </c>
      <c r="O763" s="851"/>
      <c r="P763" s="856" t="s">
        <v>580</v>
      </c>
      <c r="Q763" s="853"/>
      <c r="R763" s="854"/>
      <c r="S763" s="854"/>
      <c r="T763" s="192"/>
      <c r="U763" s="572">
        <v>10</v>
      </c>
      <c r="V763" s="539">
        <v>1116050009</v>
      </c>
      <c r="W763" s="540" t="s">
        <v>194</v>
      </c>
      <c r="X763" s="534" t="s">
        <v>6</v>
      </c>
    </row>
    <row r="764" spans="1:24" ht="18.75" hidden="1" x14ac:dyDescent="0.2">
      <c r="A764" s="841"/>
      <c r="B764" s="842"/>
      <c r="C764" s="843" t="s">
        <v>416</v>
      </c>
      <c r="D764" s="844"/>
      <c r="E764" s="192"/>
      <c r="F764" s="192"/>
      <c r="G764" s="845">
        <v>11</v>
      </c>
      <c r="H764" s="846"/>
      <c r="I764" s="856" t="s">
        <v>417</v>
      </c>
      <c r="J764" s="857"/>
      <c r="K764" s="831"/>
      <c r="L764" s="849"/>
      <c r="M764" s="192"/>
      <c r="N764" s="850">
        <v>11</v>
      </c>
      <c r="O764" s="851"/>
      <c r="P764" s="856" t="s">
        <v>581</v>
      </c>
      <c r="Q764" s="853"/>
      <c r="R764" s="854"/>
      <c r="S764" s="854"/>
      <c r="T764" s="192"/>
      <c r="U764" s="572">
        <v>11</v>
      </c>
      <c r="V764" s="539">
        <v>1116050020</v>
      </c>
      <c r="W764" s="540" t="s">
        <v>195</v>
      </c>
      <c r="X764" s="534" t="s">
        <v>6</v>
      </c>
    </row>
    <row r="765" spans="1:24" ht="18.75" hidden="1" x14ac:dyDescent="0.2">
      <c r="A765" s="841"/>
      <c r="B765" s="858"/>
      <c r="C765" s="859"/>
      <c r="D765" s="844"/>
      <c r="E765" s="192"/>
      <c r="F765" s="192"/>
      <c r="G765" s="845">
        <v>12</v>
      </c>
      <c r="H765" s="846"/>
      <c r="I765" s="856"/>
      <c r="J765" s="862"/>
      <c r="K765" s="831"/>
      <c r="L765" s="831"/>
      <c r="M765" s="192"/>
      <c r="N765" s="850">
        <v>12</v>
      </c>
      <c r="O765" s="851"/>
      <c r="P765" s="852"/>
      <c r="Q765" s="865"/>
      <c r="R765" s="866"/>
      <c r="S765" s="866"/>
      <c r="T765" s="192"/>
      <c r="U765" s="572">
        <v>12</v>
      </c>
      <c r="V765" s="539">
        <v>1116050023</v>
      </c>
      <c r="W765" s="540" t="s">
        <v>196</v>
      </c>
      <c r="X765" s="867" t="s">
        <v>6</v>
      </c>
    </row>
    <row r="766" spans="1:24" ht="18.75" hidden="1" x14ac:dyDescent="0.2">
      <c r="A766" s="841"/>
      <c r="B766" s="842"/>
      <c r="C766" s="843"/>
      <c r="D766" s="860"/>
      <c r="E766" s="192"/>
      <c r="F766" s="192"/>
      <c r="G766" s="845">
        <v>13</v>
      </c>
      <c r="H766" s="846"/>
      <c r="I766" s="856"/>
      <c r="J766" s="857"/>
      <c r="K766" s="831"/>
      <c r="L766" s="831"/>
      <c r="M766" s="192"/>
      <c r="N766" s="850">
        <v>13</v>
      </c>
      <c r="O766" s="851"/>
      <c r="P766" s="852"/>
      <c r="Q766" s="853"/>
      <c r="R766" s="854"/>
      <c r="S766" s="854"/>
      <c r="T766" s="192"/>
      <c r="U766" s="572">
        <v>13</v>
      </c>
      <c r="V766" s="539">
        <v>1116050010</v>
      </c>
      <c r="W766" s="540" t="s">
        <v>372</v>
      </c>
      <c r="X766" s="534" t="s">
        <v>5</v>
      </c>
    </row>
    <row r="767" spans="1:24" ht="18.75" hidden="1" x14ac:dyDescent="0.2">
      <c r="A767" s="841"/>
      <c r="B767" s="842"/>
      <c r="C767" s="843"/>
      <c r="D767" s="844"/>
      <c r="E767" s="192"/>
      <c r="F767" s="192"/>
      <c r="G767" s="845">
        <v>14</v>
      </c>
      <c r="H767" s="846"/>
      <c r="I767" s="856"/>
      <c r="J767" s="857"/>
      <c r="K767" s="849"/>
      <c r="L767" s="831"/>
      <c r="M767" s="192"/>
      <c r="N767" s="850">
        <v>14</v>
      </c>
      <c r="O767" s="851"/>
      <c r="P767" s="852"/>
      <c r="Q767" s="853"/>
      <c r="R767" s="854"/>
      <c r="S767" s="854"/>
      <c r="T767" s="192"/>
      <c r="U767" s="572">
        <v>14</v>
      </c>
      <c r="V767" s="539">
        <v>1116050027</v>
      </c>
      <c r="W767" s="540" t="s">
        <v>208</v>
      </c>
      <c r="X767" s="534" t="s">
        <v>6</v>
      </c>
    </row>
    <row r="768" spans="1:24" ht="18.75" hidden="1" x14ac:dyDescent="0.2">
      <c r="A768" s="841"/>
      <c r="B768" s="842"/>
      <c r="C768" s="843"/>
      <c r="D768" s="844"/>
      <c r="E768" s="192"/>
      <c r="F768" s="192"/>
      <c r="G768" s="845">
        <v>15</v>
      </c>
      <c r="H768" s="846"/>
      <c r="I768" s="856"/>
      <c r="J768" s="857"/>
      <c r="K768" s="849"/>
      <c r="L768" s="849"/>
      <c r="M768" s="192"/>
      <c r="N768" s="850">
        <v>15</v>
      </c>
      <c r="O768" s="851"/>
      <c r="P768" s="852"/>
      <c r="Q768" s="853"/>
      <c r="R768" s="854"/>
      <c r="S768" s="854"/>
      <c r="T768" s="192"/>
      <c r="U768" s="572">
        <v>15</v>
      </c>
      <c r="V768" s="539">
        <v>1116050024</v>
      </c>
      <c r="W768" s="540" t="s">
        <v>197</v>
      </c>
      <c r="X768" s="534" t="s">
        <v>6</v>
      </c>
    </row>
    <row r="769" spans="1:24" ht="18.75" hidden="1" x14ac:dyDescent="0.2">
      <c r="A769" s="841"/>
      <c r="B769" s="842"/>
      <c r="C769" s="843"/>
      <c r="D769" s="844"/>
      <c r="E769" s="192"/>
      <c r="F769" s="192"/>
      <c r="G769" s="845">
        <v>16</v>
      </c>
      <c r="H769" s="846"/>
      <c r="I769" s="856"/>
      <c r="J769" s="862"/>
      <c r="K769" s="831"/>
      <c r="L769" s="849"/>
      <c r="M769" s="192"/>
      <c r="N769" s="850">
        <v>16</v>
      </c>
      <c r="O769" s="851"/>
      <c r="P769" s="852"/>
      <c r="Q769" s="865"/>
      <c r="R769" s="866"/>
      <c r="S769" s="866"/>
      <c r="T769" s="192"/>
      <c r="U769" s="572">
        <v>16</v>
      </c>
      <c r="V769" s="539">
        <v>1116050021</v>
      </c>
      <c r="W769" s="540" t="s">
        <v>198</v>
      </c>
      <c r="X769" s="867" t="s">
        <v>6</v>
      </c>
    </row>
    <row r="770" spans="1:24" ht="18.75" hidden="1" x14ac:dyDescent="0.2">
      <c r="A770" s="841"/>
      <c r="B770" s="842"/>
      <c r="C770" s="843"/>
      <c r="D770" s="860"/>
      <c r="E770" s="192"/>
      <c r="F770" s="192"/>
      <c r="G770" s="845">
        <v>17</v>
      </c>
      <c r="H770" s="846"/>
      <c r="I770" s="856"/>
      <c r="J770" s="862"/>
      <c r="K770" s="831"/>
      <c r="L770" s="831"/>
      <c r="M770" s="192"/>
      <c r="N770" s="850">
        <v>17</v>
      </c>
      <c r="O770" s="851"/>
      <c r="P770" s="852"/>
      <c r="Q770" s="865"/>
      <c r="R770" s="866"/>
      <c r="S770" s="866"/>
      <c r="T770" s="192"/>
      <c r="U770" s="572">
        <v>17</v>
      </c>
      <c r="V770" s="539">
        <v>1116050025</v>
      </c>
      <c r="W770" s="540" t="s">
        <v>199</v>
      </c>
      <c r="X770" s="867" t="s">
        <v>6</v>
      </c>
    </row>
    <row r="771" spans="1:24" ht="18.75" hidden="1" x14ac:dyDescent="0.2">
      <c r="A771" s="841"/>
      <c r="B771" s="842"/>
      <c r="C771" s="843"/>
      <c r="D771" s="860"/>
      <c r="E771" s="192"/>
      <c r="F771" s="192"/>
      <c r="G771" s="845">
        <v>18</v>
      </c>
      <c r="H771" s="846"/>
      <c r="I771" s="856"/>
      <c r="J771" s="857"/>
      <c r="K771" s="831"/>
      <c r="L771" s="831"/>
      <c r="M771" s="192"/>
      <c r="N771" s="850">
        <v>18</v>
      </c>
      <c r="O771" s="851"/>
      <c r="P771" s="852"/>
      <c r="Q771" s="853"/>
      <c r="R771" s="854"/>
      <c r="S771" s="854"/>
      <c r="T771" s="192"/>
      <c r="U771" s="572">
        <v>18</v>
      </c>
      <c r="V771" s="539">
        <v>1116050011</v>
      </c>
      <c r="W771" s="540" t="s">
        <v>200</v>
      </c>
      <c r="X771" s="534" t="s">
        <v>6</v>
      </c>
    </row>
    <row r="772" spans="1:24" ht="18.75" hidden="1" x14ac:dyDescent="0.2">
      <c r="A772" s="841"/>
      <c r="B772" s="842"/>
      <c r="C772" s="843"/>
      <c r="D772" s="844"/>
      <c r="E772" s="192"/>
      <c r="F772" s="192"/>
      <c r="G772" s="845">
        <v>19</v>
      </c>
      <c r="H772" s="846"/>
      <c r="I772" s="856"/>
      <c r="J772" s="857"/>
      <c r="K772" s="831"/>
      <c r="L772" s="831"/>
      <c r="M772" s="192"/>
      <c r="N772" s="850">
        <v>19</v>
      </c>
      <c r="O772" s="851"/>
      <c r="P772" s="852"/>
      <c r="Q772" s="853"/>
      <c r="R772" s="854"/>
      <c r="S772" s="854"/>
      <c r="T772" s="192"/>
      <c r="U772" s="572">
        <v>19</v>
      </c>
      <c r="V772" s="539">
        <v>1116050012</v>
      </c>
      <c r="W772" s="540" t="s">
        <v>201</v>
      </c>
      <c r="X772" s="534" t="s">
        <v>5</v>
      </c>
    </row>
    <row r="773" spans="1:24" ht="18.75" hidden="1" x14ac:dyDescent="0.2">
      <c r="A773" s="841"/>
      <c r="B773" s="842"/>
      <c r="C773" s="843"/>
      <c r="D773" s="844"/>
      <c r="E773" s="192"/>
      <c r="F773" s="192"/>
      <c r="G773" s="845">
        <v>20</v>
      </c>
      <c r="H773" s="846"/>
      <c r="I773" s="856"/>
      <c r="J773" s="857"/>
      <c r="K773" s="831"/>
      <c r="L773" s="831"/>
      <c r="M773" s="192"/>
      <c r="N773" s="850">
        <v>20</v>
      </c>
      <c r="O773" s="851"/>
      <c r="P773" s="852"/>
      <c r="Q773" s="853"/>
      <c r="R773" s="854"/>
      <c r="S773" s="854"/>
      <c r="T773" s="192"/>
      <c r="U773" s="572">
        <v>20</v>
      </c>
      <c r="V773" s="539">
        <v>1116050022</v>
      </c>
      <c r="W773" s="540" t="s">
        <v>202</v>
      </c>
      <c r="X773" s="534" t="s">
        <v>6</v>
      </c>
    </row>
    <row r="774" spans="1:24" ht="18.75" hidden="1" x14ac:dyDescent="0.2">
      <c r="A774" s="841"/>
      <c r="B774" s="842"/>
      <c r="C774" s="843"/>
      <c r="D774" s="844"/>
      <c r="E774" s="192"/>
      <c r="F774" s="192"/>
      <c r="G774" s="845">
        <v>21</v>
      </c>
      <c r="H774" s="846"/>
      <c r="I774" s="856"/>
      <c r="J774" s="857"/>
      <c r="K774" s="831"/>
      <c r="L774" s="831"/>
      <c r="M774" s="192"/>
      <c r="N774" s="850">
        <v>21</v>
      </c>
      <c r="O774" s="851"/>
      <c r="P774" s="852"/>
      <c r="Q774" s="853"/>
      <c r="R774" s="854"/>
      <c r="S774" s="854"/>
      <c r="T774" s="192"/>
      <c r="U774" s="572">
        <v>21</v>
      </c>
      <c r="V774" s="539">
        <v>1116050013</v>
      </c>
      <c r="W774" s="540" t="s">
        <v>203</v>
      </c>
      <c r="X774" s="534" t="s">
        <v>6</v>
      </c>
    </row>
    <row r="775" spans="1:24" ht="18.75" hidden="1" x14ac:dyDescent="0.2">
      <c r="A775" s="841"/>
      <c r="B775" s="842"/>
      <c r="C775" s="843"/>
      <c r="D775" s="844"/>
      <c r="E775" s="192"/>
      <c r="F775" s="192"/>
      <c r="G775" s="845">
        <v>22</v>
      </c>
      <c r="H775" s="846"/>
      <c r="I775" s="856"/>
      <c r="J775" s="857"/>
      <c r="K775" s="871"/>
      <c r="L775" s="831"/>
      <c r="M775" s="192"/>
      <c r="N775" s="850">
        <v>22</v>
      </c>
      <c r="O775" s="851"/>
      <c r="P775" s="852"/>
      <c r="Q775" s="853"/>
      <c r="R775" s="854"/>
      <c r="S775" s="854"/>
      <c r="T775" s="192"/>
      <c r="U775" s="572">
        <v>22</v>
      </c>
      <c r="V775" s="539">
        <v>1116050014</v>
      </c>
      <c r="W775" s="540" t="s">
        <v>204</v>
      </c>
      <c r="X775" s="534" t="s">
        <v>6</v>
      </c>
    </row>
    <row r="776" spans="1:24" ht="18.75" hidden="1" x14ac:dyDescent="0.2">
      <c r="A776" s="841"/>
      <c r="B776" s="842"/>
      <c r="C776" s="843"/>
      <c r="D776" s="844"/>
      <c r="E776" s="192"/>
      <c r="F776" s="192"/>
      <c r="G776" s="845"/>
      <c r="H776" s="872"/>
      <c r="I776" s="856"/>
      <c r="J776" s="857"/>
      <c r="K776" s="871"/>
      <c r="L776" s="871"/>
      <c r="M776" s="192"/>
      <c r="N776" s="850"/>
      <c r="O776" s="873"/>
      <c r="P776" s="874"/>
      <c r="Q776" s="875"/>
      <c r="R776" s="876"/>
      <c r="S776" s="876"/>
      <c r="T776" s="192"/>
      <c r="U776" s="572"/>
      <c r="V776" s="589"/>
      <c r="W776" s="649"/>
      <c r="X776" s="439"/>
    </row>
    <row r="777" spans="1:24" ht="18.75" hidden="1" x14ac:dyDescent="0.2">
      <c r="A777" s="841"/>
      <c r="B777" s="842"/>
      <c r="C777" s="843"/>
      <c r="D777" s="844"/>
      <c r="E777" s="192"/>
      <c r="F777" s="192"/>
      <c r="G777" s="877"/>
      <c r="H777" s="872"/>
      <c r="I777" s="878"/>
      <c r="J777" s="879"/>
      <c r="K777" s="871"/>
      <c r="L777" s="871"/>
      <c r="M777" s="192"/>
      <c r="N777" s="850"/>
      <c r="O777" s="873"/>
      <c r="P777" s="874"/>
      <c r="Q777" s="875"/>
      <c r="R777" s="876"/>
      <c r="S777" s="876"/>
      <c r="T777" s="192"/>
      <c r="U777" s="572"/>
      <c r="V777" s="589"/>
      <c r="W777" s="649"/>
      <c r="X777" s="439"/>
    </row>
    <row r="778" spans="1:24" ht="18.75" hidden="1" x14ac:dyDescent="0.2">
      <c r="A778" s="841"/>
      <c r="B778" s="880"/>
      <c r="C778" s="881"/>
      <c r="D778" s="882"/>
      <c r="E778" s="192"/>
      <c r="F778" s="192"/>
      <c r="G778" s="877"/>
      <c r="H778" s="872"/>
      <c r="I778" s="878"/>
      <c r="J778" s="879"/>
      <c r="K778" s="871"/>
      <c r="L778" s="871"/>
      <c r="M778" s="192"/>
      <c r="N778" s="850"/>
      <c r="O778" s="873"/>
      <c r="P778" s="874"/>
      <c r="Q778" s="875"/>
      <c r="R778" s="876"/>
      <c r="S778" s="876"/>
      <c r="T778" s="192"/>
      <c r="U778" s="572"/>
      <c r="V778" s="589"/>
      <c r="W778" s="649"/>
      <c r="X778" s="439"/>
    </row>
    <row r="779" spans="1:24" ht="18.75" hidden="1" x14ac:dyDescent="0.2">
      <c r="A779" s="841"/>
      <c r="B779" s="883"/>
      <c r="C779" s="884"/>
      <c r="D779" s="844"/>
      <c r="E779" s="192"/>
      <c r="F779" s="192"/>
      <c r="G779" s="877"/>
      <c r="H779" s="872"/>
      <c r="I779" s="878"/>
      <c r="J779" s="879"/>
      <c r="K779" s="871"/>
      <c r="L779" s="871"/>
      <c r="M779" s="192"/>
      <c r="N779" s="850"/>
      <c r="O779" s="873"/>
      <c r="P779" s="874"/>
      <c r="Q779" s="875"/>
      <c r="R779" s="876"/>
      <c r="S779" s="876"/>
      <c r="T779" s="192"/>
      <c r="U779" s="572"/>
      <c r="V779" s="589"/>
      <c r="W779" s="649"/>
      <c r="X779" s="439"/>
    </row>
    <row r="780" spans="1:24" ht="18.75" hidden="1" x14ac:dyDescent="0.2">
      <c r="A780" s="841"/>
      <c r="B780" s="885"/>
      <c r="C780" s="886"/>
      <c r="D780" s="887"/>
      <c r="E780" s="192"/>
      <c r="F780" s="192"/>
      <c r="G780" s="877"/>
      <c r="H780" s="872"/>
      <c r="I780" s="878"/>
      <c r="J780" s="879"/>
      <c r="K780" s="888"/>
      <c r="L780" s="871"/>
      <c r="M780" s="192"/>
      <c r="N780" s="850"/>
      <c r="O780" s="873"/>
      <c r="P780" s="874"/>
      <c r="Q780" s="875"/>
      <c r="R780" s="876"/>
      <c r="S780" s="876"/>
      <c r="T780" s="192"/>
      <c r="U780" s="572"/>
      <c r="V780" s="589"/>
      <c r="W780" s="649"/>
      <c r="X780" s="439"/>
    </row>
    <row r="781" spans="1:24" ht="18.75" hidden="1" x14ac:dyDescent="0.2">
      <c r="A781" s="841"/>
      <c r="B781" s="889"/>
      <c r="C781" s="884"/>
      <c r="D781" s="844"/>
      <c r="E781" s="192"/>
      <c r="F781" s="192"/>
      <c r="G781" s="877"/>
      <c r="H781" s="890"/>
      <c r="I781" s="878"/>
      <c r="J781" s="879"/>
      <c r="K781" s="891"/>
      <c r="L781" s="888"/>
      <c r="M781" s="192"/>
      <c r="N781" s="850"/>
      <c r="O781" s="873"/>
      <c r="P781" s="874"/>
      <c r="Q781" s="875"/>
      <c r="R781" s="876"/>
      <c r="S781" s="876"/>
      <c r="T781" s="192"/>
      <c r="U781" s="572"/>
      <c r="V781" s="589"/>
      <c r="W781" s="649"/>
      <c r="X781" s="439"/>
    </row>
    <row r="782" spans="1:24" ht="18" hidden="1" x14ac:dyDescent="0.2">
      <c r="A782" s="841"/>
      <c r="B782" s="892"/>
      <c r="C782" s="893"/>
      <c r="D782" s="894"/>
      <c r="E782" s="192"/>
      <c r="F782" s="192"/>
      <c r="G782" s="895"/>
      <c r="H782" s="896"/>
      <c r="I782" s="897"/>
      <c r="J782" s="898"/>
      <c r="K782" s="899"/>
      <c r="L782" s="891"/>
      <c r="M782" s="192"/>
      <c r="N782" s="900"/>
      <c r="O782" s="901"/>
      <c r="P782" s="902"/>
      <c r="Q782" s="903"/>
      <c r="R782" s="904"/>
      <c r="S782" s="904"/>
      <c r="T782" s="192"/>
      <c r="U782" s="905"/>
      <c r="V782" s="906"/>
      <c r="W782" s="907"/>
      <c r="X782" s="908"/>
    </row>
    <row r="783" spans="1:24" ht="18.75" hidden="1" thickBot="1" x14ac:dyDescent="0.25">
      <c r="A783" s="909"/>
      <c r="B783" s="910"/>
      <c r="C783" s="911"/>
      <c r="D783" s="912"/>
      <c r="E783" s="192"/>
      <c r="F783" s="192"/>
      <c r="G783" s="913"/>
      <c r="H783" s="914"/>
      <c r="I783" s="915"/>
      <c r="J783" s="916"/>
      <c r="K783" s="192"/>
      <c r="L783" s="899"/>
      <c r="M783" s="192"/>
      <c r="N783" s="917"/>
      <c r="O783" s="918"/>
      <c r="P783" s="919"/>
      <c r="Q783" s="920"/>
      <c r="R783" s="904"/>
      <c r="S783" s="904"/>
      <c r="T783" s="192"/>
      <c r="U783" s="921"/>
      <c r="V783" s="672"/>
      <c r="W783" s="922"/>
      <c r="X783" s="923"/>
    </row>
    <row r="784" spans="1:24" ht="18" hidden="1" x14ac:dyDescent="0.2">
      <c r="A784" s="192"/>
      <c r="B784" s="368"/>
      <c r="C784" s="365"/>
      <c r="D784" s="192"/>
      <c r="E784" s="192"/>
      <c r="F784" s="192"/>
      <c r="G784" s="328"/>
      <c r="H784" s="328"/>
      <c r="I784" s="924"/>
      <c r="J784" s="925"/>
      <c r="K784" s="192"/>
      <c r="L784" s="192"/>
      <c r="M784" s="193"/>
      <c r="N784" s="328"/>
      <c r="O784" s="328"/>
      <c r="P784" s="926"/>
      <c r="Q784" s="328"/>
      <c r="R784" s="328"/>
      <c r="S784" s="328"/>
      <c r="T784" s="193"/>
      <c r="U784" s="328"/>
      <c r="V784" s="328"/>
      <c r="W784" s="926"/>
      <c r="X784" s="328"/>
    </row>
    <row r="785" spans="1:25" hidden="1" x14ac:dyDescent="0.2">
      <c r="A785" s="192"/>
      <c r="B785" s="368"/>
      <c r="C785" s="369" t="s">
        <v>8</v>
      </c>
      <c r="D785" s="192">
        <f>COUNTIF(D754:D783,"L")</f>
        <v>0</v>
      </c>
      <c r="E785" s="192"/>
      <c r="F785" s="192"/>
      <c r="G785" s="328"/>
      <c r="H785" s="368"/>
      <c r="I785" s="620" t="s">
        <v>8</v>
      </c>
      <c r="J785" s="192">
        <f>COUNTIF(J754:J784,"L")</f>
        <v>0</v>
      </c>
      <c r="K785" s="193"/>
      <c r="L785" s="192"/>
      <c r="M785" s="193"/>
      <c r="N785" s="328"/>
      <c r="O785" s="328"/>
      <c r="P785" s="620" t="s">
        <v>8</v>
      </c>
      <c r="Q785" s="192">
        <f>COUNTIF(Q753:Q783,"L")</f>
        <v>0</v>
      </c>
      <c r="R785" s="192"/>
      <c r="S785" s="192"/>
      <c r="T785" s="193"/>
      <c r="U785" s="328"/>
      <c r="V785" s="328"/>
      <c r="W785" s="620" t="s">
        <v>8</v>
      </c>
      <c r="X785" s="192">
        <f>COUNTIF(X754:X784,"L")</f>
        <v>7</v>
      </c>
    </row>
    <row r="786" spans="1:25" ht="15.75" hidden="1" thickBot="1" x14ac:dyDescent="0.25">
      <c r="A786" s="192"/>
      <c r="B786" s="368"/>
      <c r="C786" s="369" t="s">
        <v>13</v>
      </c>
      <c r="D786" s="192">
        <f>COUNTIF(D754:D783,"P")</f>
        <v>0</v>
      </c>
      <c r="E786" s="192"/>
      <c r="F786" s="192"/>
      <c r="G786" s="192"/>
      <c r="H786" s="368"/>
      <c r="I786" s="620" t="s">
        <v>13</v>
      </c>
      <c r="J786" s="192">
        <f>COUNTIF(J754:J784,"P")</f>
        <v>0</v>
      </c>
      <c r="K786" s="192"/>
      <c r="L786" s="193"/>
      <c r="M786" s="193"/>
      <c r="N786" s="192"/>
      <c r="O786" s="368"/>
      <c r="P786" s="620" t="s">
        <v>13</v>
      </c>
      <c r="Q786" s="192">
        <f>COUNTIF(Q753:Q783,"P")</f>
        <v>0</v>
      </c>
      <c r="R786" s="192"/>
      <c r="S786" s="192"/>
      <c r="T786" s="193"/>
      <c r="U786" s="192"/>
      <c r="V786" s="368"/>
      <c r="W786" s="620" t="s">
        <v>13</v>
      </c>
      <c r="X786" s="192">
        <f>COUNTIF(X754:X784,"P")</f>
        <v>15</v>
      </c>
    </row>
    <row r="787" spans="1:25" hidden="1" x14ac:dyDescent="0.2">
      <c r="A787" s="192"/>
      <c r="B787" s="368"/>
      <c r="C787" s="365"/>
      <c r="D787" s="621">
        <f>SUM(D785:D786)</f>
        <v>0</v>
      </c>
      <c r="E787" s="192"/>
      <c r="F787" s="192"/>
      <c r="G787" s="192"/>
      <c r="H787" s="368"/>
      <c r="I787" s="622"/>
      <c r="J787" s="621">
        <f>SUM(J785:J786)</f>
        <v>0</v>
      </c>
      <c r="K787" s="192"/>
      <c r="L787" s="192"/>
      <c r="M787" s="193"/>
      <c r="N787" s="192"/>
      <c r="O787" s="368"/>
      <c r="P787" s="622"/>
      <c r="Q787" s="621">
        <f>SUM(Q785:Q786)</f>
        <v>0</v>
      </c>
      <c r="R787" s="193"/>
      <c r="S787" s="193"/>
      <c r="T787" s="193"/>
      <c r="U787" s="192"/>
      <c r="V787" s="368"/>
      <c r="W787" s="622"/>
      <c r="X787" s="621">
        <f>SUM(X785:X786)</f>
        <v>22</v>
      </c>
    </row>
    <row r="788" spans="1:25" hidden="1" x14ac:dyDescent="0.2">
      <c r="A788" s="192" t="s">
        <v>14</v>
      </c>
      <c r="B788" s="368"/>
      <c r="C788" s="365"/>
      <c r="D788" s="192"/>
      <c r="E788" s="192"/>
      <c r="F788" s="192"/>
      <c r="G788" s="192" t="s">
        <v>14</v>
      </c>
      <c r="H788" s="192"/>
      <c r="I788" s="192"/>
      <c r="J788" s="192"/>
      <c r="K788" s="192"/>
      <c r="L788" s="192"/>
      <c r="M788" s="192"/>
      <c r="N788" s="192" t="s">
        <v>14</v>
      </c>
      <c r="O788" s="368"/>
      <c r="P788" s="622"/>
      <c r="Q788" s="193"/>
      <c r="R788" s="193"/>
      <c r="S788" s="193"/>
      <c r="T788" s="192"/>
      <c r="U788" s="192" t="s">
        <v>14</v>
      </c>
      <c r="V788" s="368"/>
      <c r="W788" s="192"/>
      <c r="X788" s="192"/>
    </row>
    <row r="789" spans="1:25" hidden="1" x14ac:dyDescent="0.2">
      <c r="A789" s="192"/>
      <c r="B789" s="192"/>
      <c r="C789" s="193"/>
      <c r="D789" s="192"/>
      <c r="E789" s="192"/>
      <c r="F789" s="192"/>
      <c r="G789" s="192"/>
      <c r="H789" s="192"/>
      <c r="I789" s="927"/>
      <c r="J789" s="192"/>
      <c r="L789" s="192"/>
      <c r="M789" s="192"/>
      <c r="N789" s="192"/>
      <c r="O789" s="192"/>
      <c r="P789" s="927" t="s">
        <v>245</v>
      </c>
      <c r="Q789" s="192"/>
      <c r="R789" s="192"/>
      <c r="S789" s="192"/>
      <c r="T789" s="192"/>
      <c r="U789" s="192"/>
      <c r="V789" s="192"/>
      <c r="W789" s="192"/>
      <c r="X789" s="192"/>
    </row>
    <row r="790" spans="1:25" hidden="1" x14ac:dyDescent="0.2">
      <c r="A790" s="192"/>
      <c r="D790" s="192"/>
      <c r="E790" s="192"/>
      <c r="F790" s="192"/>
      <c r="G790" s="192"/>
      <c r="I790" s="192"/>
      <c r="J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</row>
    <row r="791" spans="1:25" s="929" customFormat="1" hidden="1" x14ac:dyDescent="0.2">
      <c r="A791" s="191"/>
      <c r="B791" s="191"/>
      <c r="C791" s="236"/>
      <c r="D791" s="191"/>
      <c r="E791" s="191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  <c r="T791" s="191"/>
      <c r="U791" s="191"/>
      <c r="V791" s="191"/>
      <c r="W791" s="191"/>
      <c r="X791" s="191"/>
      <c r="Y791" s="928"/>
    </row>
    <row r="792" spans="1:25" s="929" customFormat="1" ht="18" hidden="1" x14ac:dyDescent="0.25">
      <c r="A792" s="676" t="s">
        <v>1060</v>
      </c>
      <c r="B792" s="191"/>
      <c r="C792" s="236"/>
      <c r="D792" s="191"/>
      <c r="E792" s="191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  <c r="T792" s="191"/>
      <c r="U792" s="191"/>
      <c r="V792" s="191"/>
      <c r="W792" s="191"/>
      <c r="X792" s="191"/>
      <c r="Y792" s="928"/>
    </row>
    <row r="793" spans="1:25" s="929" customFormat="1" ht="18" hidden="1" x14ac:dyDescent="0.25">
      <c r="A793" s="676" t="s">
        <v>9</v>
      </c>
      <c r="B793" s="191"/>
      <c r="C793" s="236"/>
      <c r="D793" s="191"/>
      <c r="E793" s="191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  <c r="T793" s="191"/>
      <c r="U793" s="191"/>
      <c r="V793" s="191"/>
      <c r="W793" s="191"/>
      <c r="X793" s="191"/>
      <c r="Y793" s="928"/>
    </row>
    <row r="794" spans="1:25" s="929" customFormat="1" hidden="1" x14ac:dyDescent="0.2">
      <c r="A794" s="191"/>
      <c r="B794" s="191"/>
      <c r="C794" s="236"/>
      <c r="D794" s="191"/>
      <c r="E794" s="191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  <c r="T794" s="191"/>
      <c r="U794" s="191"/>
      <c r="V794" s="191"/>
      <c r="W794" s="191"/>
      <c r="X794" s="191"/>
    </row>
    <row r="795" spans="1:25" s="929" customFormat="1" ht="15.75" hidden="1" x14ac:dyDescent="0.25">
      <c r="A795" s="191"/>
      <c r="B795" s="191"/>
      <c r="C795" s="236"/>
      <c r="D795" s="191"/>
      <c r="E795" s="191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191"/>
      <c r="U795" s="191"/>
      <c r="V795" s="191"/>
      <c r="W795" s="191"/>
      <c r="X795" s="191"/>
      <c r="Y795" s="930"/>
    </row>
    <row r="796" spans="1:25" s="929" customFormat="1" ht="19.5" hidden="1" thickBot="1" x14ac:dyDescent="0.35">
      <c r="A796" s="719" t="s">
        <v>1002</v>
      </c>
      <c r="B796" s="213"/>
      <c r="C796" s="225"/>
      <c r="D796" s="719"/>
      <c r="E796" s="213"/>
      <c r="F796" s="225"/>
      <c r="G796" s="719" t="s">
        <v>1003</v>
      </c>
      <c r="H796" s="213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  <c r="T796" s="191"/>
      <c r="U796" s="191"/>
      <c r="V796" s="191"/>
      <c r="W796" s="191"/>
      <c r="X796" s="191"/>
    </row>
    <row r="797" spans="1:25" s="929" customFormat="1" ht="19.5" hidden="1" thickBot="1" x14ac:dyDescent="0.35">
      <c r="A797" s="730" t="s">
        <v>10</v>
      </c>
      <c r="B797" s="727" t="s">
        <v>2</v>
      </c>
      <c r="C797" s="727" t="s">
        <v>3</v>
      </c>
      <c r="D797" s="728" t="s">
        <v>11</v>
      </c>
      <c r="E797" s="729"/>
      <c r="F797" s="225"/>
      <c r="G797" s="730" t="s">
        <v>10</v>
      </c>
      <c r="H797" s="727" t="s">
        <v>2</v>
      </c>
      <c r="I797" s="727" t="s">
        <v>3</v>
      </c>
      <c r="J797" s="728" t="s">
        <v>11</v>
      </c>
      <c r="K797" s="191"/>
      <c r="L797" s="191"/>
      <c r="M797" s="191"/>
      <c r="N797" s="191"/>
      <c r="O797" s="191"/>
      <c r="P797" s="191"/>
      <c r="Q797" s="191"/>
      <c r="R797" s="191"/>
      <c r="S797" s="191"/>
      <c r="T797" s="191"/>
      <c r="U797" s="191"/>
      <c r="V797" s="191"/>
      <c r="W797" s="191"/>
      <c r="X797" s="191"/>
    </row>
    <row r="798" spans="1:25" s="929" customFormat="1" ht="18.75" hidden="1" x14ac:dyDescent="0.3">
      <c r="A798" s="732"/>
      <c r="B798" s="733"/>
      <c r="C798" s="733"/>
      <c r="D798" s="734"/>
      <c r="E798" s="729"/>
      <c r="F798" s="225"/>
      <c r="G798" s="735"/>
      <c r="H798" s="763"/>
      <c r="I798" s="764"/>
      <c r="J798" s="457"/>
      <c r="K798" s="191"/>
      <c r="L798" s="191"/>
      <c r="M798" s="191"/>
      <c r="N798" s="191"/>
      <c r="O798" s="191"/>
      <c r="P798" s="191"/>
      <c r="Q798" s="191"/>
      <c r="R798" s="191"/>
      <c r="S798" s="191"/>
      <c r="T798" s="191"/>
      <c r="U798" s="191"/>
      <c r="V798" s="191"/>
      <c r="W798" s="191"/>
      <c r="X798" s="191"/>
    </row>
    <row r="799" spans="1:25" s="929" customFormat="1" ht="18.75" hidden="1" x14ac:dyDescent="0.3">
      <c r="A799" s="214">
        <v>1</v>
      </c>
      <c r="B799" s="442" t="s">
        <v>318</v>
      </c>
      <c r="C799" s="744" t="s">
        <v>327</v>
      </c>
      <c r="D799" s="232" t="s">
        <v>6</v>
      </c>
      <c r="E799" s="213"/>
      <c r="F799" s="236"/>
      <c r="G799" s="226">
        <v>1</v>
      </c>
      <c r="H799" s="931" t="s">
        <v>286</v>
      </c>
      <c r="I799" s="932" t="s">
        <v>348</v>
      </c>
      <c r="J799" s="457" t="s">
        <v>6</v>
      </c>
      <c r="K799" s="191"/>
      <c r="L799" s="191"/>
      <c r="M799" s="191"/>
      <c r="N799" s="191"/>
      <c r="O799" s="191"/>
      <c r="P799" s="191"/>
      <c r="Q799" s="191"/>
      <c r="R799" s="191"/>
      <c r="S799" s="191"/>
      <c r="T799" s="191"/>
      <c r="U799" s="191"/>
      <c r="V799" s="191"/>
      <c r="W799" s="191"/>
      <c r="X799" s="191"/>
    </row>
    <row r="800" spans="1:25" s="929" customFormat="1" ht="18.75" hidden="1" x14ac:dyDescent="0.3">
      <c r="A800" s="214">
        <v>2</v>
      </c>
      <c r="B800" s="933" t="s">
        <v>298</v>
      </c>
      <c r="C800" s="934" t="s">
        <v>328</v>
      </c>
      <c r="D800" s="232" t="s">
        <v>6</v>
      </c>
      <c r="E800" s="213"/>
      <c r="F800" s="191"/>
      <c r="G800" s="214">
        <v>2</v>
      </c>
      <c r="H800" s="933" t="s">
        <v>297</v>
      </c>
      <c r="I800" s="934" t="s">
        <v>347</v>
      </c>
      <c r="J800" s="232" t="s">
        <v>6</v>
      </c>
      <c r="K800" s="191"/>
      <c r="L800" s="191"/>
      <c r="M800" s="191"/>
      <c r="N800" s="191"/>
      <c r="O800" s="191"/>
      <c r="P800" s="191"/>
      <c r="Q800" s="191"/>
      <c r="R800" s="191"/>
      <c r="S800" s="191"/>
      <c r="T800" s="191"/>
      <c r="U800" s="191"/>
      <c r="V800" s="191"/>
      <c r="W800" s="191"/>
      <c r="X800" s="191"/>
    </row>
    <row r="801" spans="1:24" s="929" customFormat="1" ht="18.75" hidden="1" x14ac:dyDescent="0.3">
      <c r="A801" s="214">
        <v>3</v>
      </c>
      <c r="B801" s="442" t="s">
        <v>319</v>
      </c>
      <c r="C801" s="744" t="s">
        <v>329</v>
      </c>
      <c r="D801" s="232" t="s">
        <v>6</v>
      </c>
      <c r="E801" s="213"/>
      <c r="F801" s="191"/>
      <c r="G801" s="214">
        <v>3</v>
      </c>
      <c r="H801" s="442" t="s">
        <v>317</v>
      </c>
      <c r="I801" s="744" t="s">
        <v>349</v>
      </c>
      <c r="J801" s="232" t="s">
        <v>6</v>
      </c>
      <c r="K801" s="191"/>
      <c r="L801" s="191"/>
      <c r="M801" s="191"/>
      <c r="N801" s="191"/>
      <c r="O801" s="191"/>
      <c r="P801" s="191"/>
      <c r="Q801" s="191"/>
      <c r="R801" s="191"/>
      <c r="S801" s="191"/>
      <c r="T801" s="191"/>
      <c r="U801" s="191"/>
      <c r="V801" s="191"/>
      <c r="W801" s="191"/>
      <c r="X801" s="191"/>
    </row>
    <row r="802" spans="1:24" s="929" customFormat="1" ht="18.75" hidden="1" x14ac:dyDescent="0.3">
      <c r="A802" s="214">
        <v>4</v>
      </c>
      <c r="B802" s="442" t="s">
        <v>302</v>
      </c>
      <c r="C802" s="744" t="s">
        <v>330</v>
      </c>
      <c r="D802" s="232" t="s">
        <v>6</v>
      </c>
      <c r="E802" s="213"/>
      <c r="F802" s="191"/>
      <c r="G802" s="226">
        <v>4</v>
      </c>
      <c r="H802" s="500" t="s">
        <v>287</v>
      </c>
      <c r="I802" s="935" t="s">
        <v>350</v>
      </c>
      <c r="J802" s="232" t="s">
        <v>6</v>
      </c>
      <c r="K802" s="191"/>
      <c r="L802" s="191"/>
      <c r="M802" s="191"/>
      <c r="N802" s="191"/>
      <c r="O802" s="191"/>
      <c r="P802" s="191"/>
      <c r="Q802" s="191"/>
      <c r="R802" s="191"/>
      <c r="S802" s="191"/>
      <c r="T802" s="191"/>
      <c r="U802" s="191"/>
      <c r="V802" s="191"/>
      <c r="W802" s="191"/>
      <c r="X802" s="191"/>
    </row>
    <row r="803" spans="1:24" s="929" customFormat="1" ht="18.75" hidden="1" x14ac:dyDescent="0.3">
      <c r="A803" s="214">
        <v>5</v>
      </c>
      <c r="B803" s="442" t="s">
        <v>303</v>
      </c>
      <c r="C803" s="744" t="s">
        <v>331</v>
      </c>
      <c r="D803" s="232" t="s">
        <v>5</v>
      </c>
      <c r="E803" s="213"/>
      <c r="F803" s="191"/>
      <c r="G803" s="214">
        <v>5</v>
      </c>
      <c r="H803" s="933" t="s">
        <v>299</v>
      </c>
      <c r="I803" s="934" t="s">
        <v>351</v>
      </c>
      <c r="J803" s="232" t="s">
        <v>6</v>
      </c>
      <c r="K803" s="191"/>
      <c r="L803" s="191"/>
      <c r="M803" s="191"/>
      <c r="N803" s="191"/>
      <c r="O803" s="191"/>
      <c r="P803" s="191"/>
      <c r="Q803" s="191"/>
      <c r="R803" s="191"/>
      <c r="S803" s="191"/>
      <c r="T803" s="191"/>
      <c r="U803" s="191"/>
      <c r="V803" s="191"/>
      <c r="W803" s="191"/>
      <c r="X803" s="191"/>
    </row>
    <row r="804" spans="1:24" s="929" customFormat="1" ht="18.75" hidden="1" x14ac:dyDescent="0.3">
      <c r="A804" s="214">
        <v>6</v>
      </c>
      <c r="B804" s="500" t="s">
        <v>289</v>
      </c>
      <c r="C804" s="935" t="s">
        <v>332</v>
      </c>
      <c r="D804" s="232" t="s">
        <v>6</v>
      </c>
      <c r="E804" s="213"/>
      <c r="F804" s="191"/>
      <c r="G804" s="214">
        <v>6</v>
      </c>
      <c r="H804" s="500" t="s">
        <v>288</v>
      </c>
      <c r="I804" s="935" t="s">
        <v>352</v>
      </c>
      <c r="J804" s="232" t="s">
        <v>6</v>
      </c>
      <c r="K804" s="191"/>
      <c r="L804" s="191"/>
      <c r="M804" s="191"/>
      <c r="N804" s="191"/>
      <c r="O804" s="191"/>
      <c r="P804" s="191"/>
      <c r="Q804" s="191"/>
      <c r="R804" s="191"/>
      <c r="S804" s="191"/>
      <c r="T804" s="191"/>
      <c r="U804" s="191"/>
      <c r="V804" s="191"/>
      <c r="W804" s="191"/>
      <c r="X804" s="191"/>
    </row>
    <row r="805" spans="1:24" s="929" customFormat="1" ht="18.75" hidden="1" x14ac:dyDescent="0.3">
      <c r="A805" s="214">
        <v>7</v>
      </c>
      <c r="B805" s="442" t="s">
        <v>552</v>
      </c>
      <c r="C805" s="744" t="s">
        <v>553</v>
      </c>
      <c r="D805" s="232" t="s">
        <v>5</v>
      </c>
      <c r="E805" s="213"/>
      <c r="F805" s="191"/>
      <c r="G805" s="226">
        <v>7</v>
      </c>
      <c r="H805" s="442" t="s">
        <v>320</v>
      </c>
      <c r="I805" s="744" t="s">
        <v>353</v>
      </c>
      <c r="J805" s="232" t="s">
        <v>6</v>
      </c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</row>
    <row r="806" spans="1:24" s="929" customFormat="1" ht="18.75" hidden="1" x14ac:dyDescent="0.3">
      <c r="A806" s="214">
        <v>8</v>
      </c>
      <c r="B806" s="933" t="s">
        <v>300</v>
      </c>
      <c r="C806" s="934" t="s">
        <v>333</v>
      </c>
      <c r="D806" s="232" t="s">
        <v>5</v>
      </c>
      <c r="E806" s="213"/>
      <c r="F806" s="191"/>
      <c r="G806" s="214">
        <v>8</v>
      </c>
      <c r="H806" s="380" t="s">
        <v>304</v>
      </c>
      <c r="I806" s="398" t="s">
        <v>354</v>
      </c>
      <c r="J806" s="255" t="s">
        <v>6</v>
      </c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</row>
    <row r="807" spans="1:24" s="929" customFormat="1" ht="15" hidden="1" customHeight="1" x14ac:dyDescent="0.3">
      <c r="A807" s="214">
        <v>9</v>
      </c>
      <c r="B807" s="442" t="s">
        <v>322</v>
      </c>
      <c r="C807" s="744" t="s">
        <v>334</v>
      </c>
      <c r="D807" s="232" t="s">
        <v>5</v>
      </c>
      <c r="E807" s="213"/>
      <c r="F807" s="191"/>
      <c r="G807" s="214">
        <v>9</v>
      </c>
      <c r="H807" s="440" t="s">
        <v>290</v>
      </c>
      <c r="I807" s="769" t="s">
        <v>355</v>
      </c>
      <c r="J807" s="255" t="s">
        <v>5</v>
      </c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</row>
    <row r="808" spans="1:24" s="929" customFormat="1" ht="15" hidden="1" customHeight="1" x14ac:dyDescent="0.3">
      <c r="A808" s="214">
        <v>10</v>
      </c>
      <c r="B808" s="442" t="s">
        <v>305</v>
      </c>
      <c r="C808" s="744" t="s">
        <v>335</v>
      </c>
      <c r="D808" s="232" t="s">
        <v>5</v>
      </c>
      <c r="E808" s="213"/>
      <c r="F808" s="191"/>
      <c r="G808" s="226">
        <v>10</v>
      </c>
      <c r="H808" s="380" t="s">
        <v>326</v>
      </c>
      <c r="I808" s="540" t="s">
        <v>373</v>
      </c>
      <c r="J808" s="255" t="s">
        <v>5</v>
      </c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</row>
    <row r="809" spans="1:24" s="929" customFormat="1" ht="15" hidden="1" customHeight="1" x14ac:dyDescent="0.3">
      <c r="A809" s="214">
        <v>11</v>
      </c>
      <c r="B809" s="442" t="s">
        <v>323</v>
      </c>
      <c r="C809" s="744" t="s">
        <v>336</v>
      </c>
      <c r="D809" s="232" t="s">
        <v>5</v>
      </c>
      <c r="E809" s="213"/>
      <c r="F809" s="191"/>
      <c r="G809" s="214">
        <v>11</v>
      </c>
      <c r="H809" s="380" t="s">
        <v>306</v>
      </c>
      <c r="I809" s="398" t="s">
        <v>356</v>
      </c>
      <c r="J809" s="255" t="s">
        <v>6</v>
      </c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</row>
    <row r="810" spans="1:24" s="929" customFormat="1" ht="15" hidden="1" customHeight="1" x14ac:dyDescent="0.3">
      <c r="A810" s="214">
        <v>12</v>
      </c>
      <c r="B810" s="500" t="s">
        <v>291</v>
      </c>
      <c r="C810" s="935" t="s">
        <v>337</v>
      </c>
      <c r="D810" s="232" t="s">
        <v>5</v>
      </c>
      <c r="E810" s="213"/>
      <c r="F810" s="191"/>
      <c r="G810" s="214">
        <v>12</v>
      </c>
      <c r="H810" s="380" t="s">
        <v>307</v>
      </c>
      <c r="I810" s="398" t="s">
        <v>357</v>
      </c>
      <c r="J810" s="255" t="s">
        <v>5</v>
      </c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</row>
    <row r="811" spans="1:24" s="929" customFormat="1" ht="18.75" hidden="1" x14ac:dyDescent="0.3">
      <c r="A811" s="214">
        <v>13</v>
      </c>
      <c r="B811" s="442" t="s">
        <v>324</v>
      </c>
      <c r="C811" s="744" t="s">
        <v>338</v>
      </c>
      <c r="D811" s="232" t="s">
        <v>6</v>
      </c>
      <c r="E811" s="213"/>
      <c r="F811" s="191"/>
      <c r="G811" s="226">
        <v>13</v>
      </c>
      <c r="H811" s="440" t="s">
        <v>293</v>
      </c>
      <c r="I811" s="769" t="s">
        <v>358</v>
      </c>
      <c r="J811" s="255" t="s">
        <v>6</v>
      </c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</row>
    <row r="812" spans="1:24" s="929" customFormat="1" ht="18.75" hidden="1" x14ac:dyDescent="0.3">
      <c r="A812" s="214">
        <v>14</v>
      </c>
      <c r="B812" s="500" t="s">
        <v>292</v>
      </c>
      <c r="C812" s="935" t="s">
        <v>339</v>
      </c>
      <c r="D812" s="232" t="s">
        <v>5</v>
      </c>
      <c r="E812" s="213"/>
      <c r="F812" s="191"/>
      <c r="G812" s="214">
        <v>14</v>
      </c>
      <c r="H812" s="380" t="s">
        <v>309</v>
      </c>
      <c r="I812" s="398" t="s">
        <v>554</v>
      </c>
      <c r="J812" s="255" t="s">
        <v>6</v>
      </c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</row>
    <row r="813" spans="1:24" s="929" customFormat="1" ht="18.75" hidden="1" x14ac:dyDescent="0.3">
      <c r="A813" s="214">
        <v>15</v>
      </c>
      <c r="B813" s="442" t="s">
        <v>308</v>
      </c>
      <c r="C813" s="744" t="s">
        <v>340</v>
      </c>
      <c r="D813" s="232" t="s">
        <v>5</v>
      </c>
      <c r="E813" s="213"/>
      <c r="F813" s="191"/>
      <c r="G813" s="214">
        <v>15</v>
      </c>
      <c r="H813" s="440" t="s">
        <v>295</v>
      </c>
      <c r="I813" s="769" t="s">
        <v>359</v>
      </c>
      <c r="J813" s="255" t="s">
        <v>6</v>
      </c>
      <c r="K813" s="191"/>
      <c r="L813" s="191"/>
      <c r="M813" s="191"/>
      <c r="N813" s="191"/>
      <c r="O813" s="191"/>
      <c r="P813" s="191"/>
      <c r="Q813" s="191"/>
      <c r="R813" s="191"/>
      <c r="S813" s="191"/>
      <c r="T813" s="191"/>
      <c r="U813" s="191"/>
      <c r="V813" s="191"/>
      <c r="W813" s="191"/>
      <c r="X813" s="191"/>
    </row>
    <row r="814" spans="1:24" s="929" customFormat="1" ht="18.75" hidden="1" x14ac:dyDescent="0.3">
      <c r="A814" s="214">
        <v>16</v>
      </c>
      <c r="B814" s="500" t="s">
        <v>294</v>
      </c>
      <c r="C814" s="935" t="s">
        <v>341</v>
      </c>
      <c r="D814" s="232" t="s">
        <v>6</v>
      </c>
      <c r="E814" s="213"/>
      <c r="F814" s="191"/>
      <c r="G814" s="226">
        <v>16</v>
      </c>
      <c r="H814" s="440" t="s">
        <v>296</v>
      </c>
      <c r="I814" s="769" t="s">
        <v>360</v>
      </c>
      <c r="J814" s="255" t="s">
        <v>5</v>
      </c>
      <c r="K814" s="191"/>
      <c r="L814" s="191"/>
      <c r="M814" s="191"/>
      <c r="N814" s="191"/>
      <c r="O814" s="191"/>
      <c r="P814" s="191"/>
      <c r="Q814" s="191"/>
      <c r="R814" s="191"/>
      <c r="S814" s="191"/>
      <c r="T814" s="191"/>
      <c r="U814" s="191"/>
      <c r="V814" s="191"/>
      <c r="W814" s="191"/>
      <c r="X814" s="191"/>
    </row>
    <row r="815" spans="1:24" s="929" customFormat="1" ht="18.75" hidden="1" x14ac:dyDescent="0.3">
      <c r="A815" s="214">
        <v>17</v>
      </c>
      <c r="B815" s="442" t="s">
        <v>310</v>
      </c>
      <c r="C815" s="744" t="s">
        <v>342</v>
      </c>
      <c r="D815" s="232" t="s">
        <v>6</v>
      </c>
      <c r="E815" s="213"/>
      <c r="F815" s="191"/>
      <c r="G815" s="214">
        <v>17</v>
      </c>
      <c r="H815" s="380" t="s">
        <v>315</v>
      </c>
      <c r="I815" s="398" t="s">
        <v>361</v>
      </c>
      <c r="J815" s="255" t="s">
        <v>5</v>
      </c>
      <c r="K815" s="191"/>
      <c r="L815" s="191"/>
      <c r="M815" s="191"/>
      <c r="N815" s="191"/>
      <c r="O815" s="191"/>
      <c r="P815" s="191"/>
      <c r="Q815" s="191"/>
      <c r="R815" s="191"/>
      <c r="S815" s="191"/>
      <c r="T815" s="191"/>
      <c r="U815" s="191"/>
      <c r="V815" s="191"/>
      <c r="W815" s="191"/>
      <c r="X815" s="191"/>
    </row>
    <row r="816" spans="1:24" s="929" customFormat="1" ht="18.75" hidden="1" x14ac:dyDescent="0.3">
      <c r="A816" s="214">
        <v>18</v>
      </c>
      <c r="B816" s="442" t="s">
        <v>311</v>
      </c>
      <c r="C816" s="744" t="s">
        <v>343</v>
      </c>
      <c r="D816" s="232" t="s">
        <v>5</v>
      </c>
      <c r="E816" s="213"/>
      <c r="F816" s="191"/>
      <c r="G816" s="214">
        <v>18</v>
      </c>
      <c r="H816" s="936" t="s">
        <v>301</v>
      </c>
      <c r="I816" s="937" t="s">
        <v>362</v>
      </c>
      <c r="J816" s="255" t="s">
        <v>5</v>
      </c>
      <c r="K816" s="191"/>
      <c r="L816" s="191"/>
      <c r="M816" s="191"/>
      <c r="N816" s="191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</row>
    <row r="817" spans="1:25" s="929" customFormat="1" ht="18.75" hidden="1" x14ac:dyDescent="0.3">
      <c r="A817" s="214">
        <v>19</v>
      </c>
      <c r="B817" s="442" t="s">
        <v>312</v>
      </c>
      <c r="C817" s="744" t="s">
        <v>344</v>
      </c>
      <c r="D817" s="232" t="s">
        <v>6</v>
      </c>
      <c r="E817" s="213"/>
      <c r="F817" s="191"/>
      <c r="G817" s="226">
        <v>19</v>
      </c>
      <c r="H817" s="442" t="s">
        <v>366</v>
      </c>
      <c r="I817" s="744" t="s">
        <v>367</v>
      </c>
      <c r="J817" s="232" t="s">
        <v>6</v>
      </c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</row>
    <row r="818" spans="1:25" s="929" customFormat="1" ht="18.75" hidden="1" x14ac:dyDescent="0.3">
      <c r="A818" s="214">
        <v>20</v>
      </c>
      <c r="B818" s="442" t="s">
        <v>313</v>
      </c>
      <c r="C818" s="744" t="s">
        <v>345</v>
      </c>
      <c r="D818" s="232" t="s">
        <v>6</v>
      </c>
      <c r="E818" s="213"/>
      <c r="F818" s="191"/>
      <c r="G818" s="214">
        <v>20</v>
      </c>
      <c r="H818" s="380" t="s">
        <v>325</v>
      </c>
      <c r="I818" s="398" t="s">
        <v>363</v>
      </c>
      <c r="J818" s="255" t="s">
        <v>5</v>
      </c>
      <c r="K818" s="191"/>
      <c r="L818" s="191"/>
      <c r="M818" s="191"/>
      <c r="N818" s="191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</row>
    <row r="819" spans="1:25" s="929" customFormat="1" ht="18.75" hidden="1" x14ac:dyDescent="0.3">
      <c r="A819" s="214">
        <v>21</v>
      </c>
      <c r="B819" s="442" t="s">
        <v>314</v>
      </c>
      <c r="C819" s="744" t="s">
        <v>346</v>
      </c>
      <c r="D819" s="232" t="s">
        <v>6</v>
      </c>
      <c r="E819" s="213"/>
      <c r="F819" s="191"/>
      <c r="G819" s="214">
        <v>21</v>
      </c>
      <c r="H819" s="442" t="s">
        <v>316</v>
      </c>
      <c r="I819" s="744" t="s">
        <v>364</v>
      </c>
      <c r="J819" s="232" t="s">
        <v>5</v>
      </c>
      <c r="K819" s="191"/>
      <c r="L819" s="191"/>
      <c r="M819" s="191"/>
      <c r="N819" s="191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</row>
    <row r="820" spans="1:25" s="929" customFormat="1" ht="18.75" hidden="1" x14ac:dyDescent="0.3">
      <c r="A820" s="214"/>
      <c r="B820" s="500"/>
      <c r="C820" s="935"/>
      <c r="D820" s="232"/>
      <c r="E820" s="213"/>
      <c r="F820" s="213"/>
      <c r="G820" s="226"/>
      <c r="H820" s="380"/>
      <c r="I820" s="398"/>
      <c r="J820" s="255"/>
      <c r="K820" s="191"/>
      <c r="L820" s="191"/>
      <c r="M820" s="191"/>
      <c r="N820" s="191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</row>
    <row r="821" spans="1:25" s="929" customFormat="1" ht="18.75" hidden="1" x14ac:dyDescent="0.3">
      <c r="A821" s="667"/>
      <c r="B821" s="563"/>
      <c r="C821" s="564"/>
      <c r="D821" s="232"/>
      <c r="E821" s="213"/>
      <c r="F821" s="213"/>
      <c r="G821" s="214"/>
      <c r="H821" s="563"/>
      <c r="I821" s="564"/>
      <c r="J821" s="232"/>
      <c r="K821" s="191"/>
      <c r="L821" s="191"/>
      <c r="M821" s="191"/>
      <c r="N821" s="191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</row>
    <row r="822" spans="1:25" s="929" customFormat="1" ht="18.75" hidden="1" x14ac:dyDescent="0.3">
      <c r="A822" s="667"/>
      <c r="B822" s="539"/>
      <c r="C822" s="540"/>
      <c r="D822" s="232"/>
      <c r="E822" s="729"/>
      <c r="F822" s="213"/>
      <c r="G822" s="214"/>
      <c r="H822" s="563"/>
      <c r="I822" s="564"/>
      <c r="J822" s="232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</row>
    <row r="823" spans="1:25" s="929" customFormat="1" ht="18.75" hidden="1" x14ac:dyDescent="0.3">
      <c r="A823" s="667"/>
      <c r="B823" s="563"/>
      <c r="C823" s="564"/>
      <c r="D823" s="232"/>
      <c r="E823" s="729"/>
      <c r="F823" s="225"/>
      <c r="G823" s="770"/>
      <c r="H823" s="771"/>
      <c r="I823" s="772"/>
      <c r="J823" s="773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</row>
    <row r="824" spans="1:25" ht="19.5" hidden="1" thickBot="1" x14ac:dyDescent="0.35">
      <c r="A824" s="746"/>
      <c r="B824" s="747"/>
      <c r="C824" s="774"/>
      <c r="D824" s="775"/>
      <c r="E824" s="729"/>
      <c r="F824" s="225"/>
      <c r="G824" s="746"/>
      <c r="H824" s="747"/>
      <c r="I824" s="774"/>
      <c r="J824" s="775"/>
    </row>
    <row r="825" spans="1:25" ht="18.75" hidden="1" x14ac:dyDescent="0.3">
      <c r="A825" s="437"/>
      <c r="B825" s="225"/>
      <c r="C825" s="751"/>
      <c r="D825" s="752"/>
      <c r="E825" s="213"/>
      <c r="F825" s="213"/>
      <c r="G825" s="231"/>
      <c r="H825" s="213"/>
      <c r="I825" s="777"/>
      <c r="J825" s="778"/>
    </row>
    <row r="826" spans="1:25" ht="18.75" hidden="1" x14ac:dyDescent="0.3">
      <c r="A826" s="225"/>
      <c r="B826" s="225"/>
      <c r="C826" s="751" t="s">
        <v>8</v>
      </c>
      <c r="D826" s="213">
        <f>COUNTIF(D799:D824,"L")</f>
        <v>10</v>
      </c>
      <c r="E826" s="213"/>
      <c r="F826" s="213"/>
      <c r="G826" s="213"/>
      <c r="H826" s="213"/>
      <c r="I826" s="753" t="s">
        <v>8</v>
      </c>
      <c r="J826" s="213">
        <f>COUNTIF(J798:J823,"L")</f>
        <v>8</v>
      </c>
    </row>
    <row r="827" spans="1:25" ht="19.5" hidden="1" thickBot="1" x14ac:dyDescent="0.35">
      <c r="A827" s="225"/>
      <c r="B827" s="225"/>
      <c r="C827" s="751" t="s">
        <v>13</v>
      </c>
      <c r="D827" s="213">
        <f>COUNTIF(D799:D824,"P")</f>
        <v>11</v>
      </c>
      <c r="E827" s="213"/>
      <c r="F827" s="213"/>
      <c r="G827" s="213"/>
      <c r="H827" s="213"/>
      <c r="I827" s="753" t="s">
        <v>13</v>
      </c>
      <c r="J827" s="213">
        <f>COUNTIF(J798:J823,"P")</f>
        <v>13</v>
      </c>
    </row>
    <row r="828" spans="1:25" ht="18.75" hidden="1" x14ac:dyDescent="0.3">
      <c r="A828" s="225"/>
      <c r="B828" s="225"/>
      <c r="C828" s="225"/>
      <c r="D828" s="754">
        <f>SUM(D826:D827)</f>
        <v>21</v>
      </c>
      <c r="E828" s="213"/>
      <c r="F828" s="213"/>
      <c r="G828" s="213"/>
      <c r="H828" s="213"/>
      <c r="I828" s="213"/>
      <c r="J828" s="754">
        <f>SUM(J826:J827)</f>
        <v>21</v>
      </c>
    </row>
    <row r="829" spans="1:25" s="929" customFormat="1" ht="18.75" x14ac:dyDescent="0.3">
      <c r="A829" s="225"/>
      <c r="B829" s="225"/>
      <c r="C829" s="225"/>
      <c r="D829" s="225"/>
      <c r="E829" s="213"/>
      <c r="F829" s="213"/>
      <c r="G829" s="213"/>
      <c r="H829" s="213"/>
      <c r="I829" s="213"/>
      <c r="J829" s="213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</row>
    <row r="830" spans="1:25" s="929" customFormat="1" ht="18.75" x14ac:dyDescent="0.3">
      <c r="A830" s="191"/>
      <c r="B830" s="191"/>
      <c r="C830" s="236"/>
      <c r="D830" s="191"/>
      <c r="E830" s="191"/>
      <c r="F830" s="191"/>
      <c r="G830" s="191"/>
      <c r="H830" s="191"/>
      <c r="I830" s="213"/>
      <c r="J830" s="213"/>
      <c r="K830" s="191"/>
      <c r="L830" s="191"/>
      <c r="M830" s="191"/>
      <c r="N830" s="191"/>
      <c r="O830" s="191"/>
      <c r="P830" s="191"/>
      <c r="Q830" s="191"/>
      <c r="R830" s="191"/>
      <c r="S830" s="191"/>
      <c r="T830" s="191"/>
      <c r="U830" s="191"/>
      <c r="V830" s="191"/>
      <c r="W830" s="191"/>
      <c r="X830" s="191"/>
    </row>
    <row r="831" spans="1:25" s="929" customFormat="1" x14ac:dyDescent="0.2">
      <c r="A831" s="191"/>
      <c r="B831" s="191"/>
      <c r="C831" s="236"/>
      <c r="D831" s="191"/>
      <c r="E831" s="191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  <c r="T831" s="191"/>
      <c r="U831" s="191"/>
      <c r="V831" s="191"/>
      <c r="W831" s="191"/>
      <c r="X831" s="191"/>
    </row>
    <row r="832" spans="1:25" s="929" customFormat="1" x14ac:dyDescent="0.2">
      <c r="A832" s="191"/>
      <c r="B832" s="191"/>
      <c r="C832" s="236"/>
      <c r="D832" s="191"/>
      <c r="E832" s="191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  <c r="T832" s="191"/>
      <c r="U832" s="191"/>
      <c r="V832" s="191"/>
      <c r="W832" s="191"/>
      <c r="X832" s="191"/>
      <c r="Y832" s="928"/>
    </row>
    <row r="833" spans="1:25" s="929" customFormat="1" x14ac:dyDescent="0.2">
      <c r="A833" s="191"/>
      <c r="B833" s="191"/>
      <c r="C833" s="236"/>
      <c r="D833" s="191"/>
      <c r="E833" s="191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  <c r="T833" s="191"/>
      <c r="U833" s="191"/>
      <c r="V833" s="191"/>
      <c r="W833" s="191"/>
      <c r="X833" s="191"/>
      <c r="Y833" s="928"/>
    </row>
    <row r="834" spans="1:25" s="929" customFormat="1" x14ac:dyDescent="0.2">
      <c r="A834" s="191"/>
      <c r="B834" s="191"/>
      <c r="C834" s="236"/>
      <c r="D834" s="191"/>
      <c r="E834" s="191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928"/>
    </row>
    <row r="835" spans="1:25" s="929" customFormat="1" x14ac:dyDescent="0.2">
      <c r="A835" s="191"/>
      <c r="B835" s="191"/>
      <c r="C835" s="236"/>
      <c r="D835" s="191"/>
      <c r="E835" s="191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</row>
    <row r="836" spans="1:25" s="929" customFormat="1" ht="15.75" x14ac:dyDescent="0.25">
      <c r="A836" s="191"/>
      <c r="B836" s="191"/>
      <c r="C836" s="236"/>
      <c r="D836" s="191"/>
      <c r="E836" s="191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930"/>
    </row>
    <row r="837" spans="1:25" s="929" customFormat="1" x14ac:dyDescent="0.2">
      <c r="A837" s="191"/>
      <c r="B837" s="191"/>
      <c r="C837" s="236"/>
      <c r="D837" s="191"/>
      <c r="E837" s="191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</row>
    <row r="838" spans="1:25" s="929" customFormat="1" x14ac:dyDescent="0.2">
      <c r="A838" s="191"/>
      <c r="B838" s="191"/>
      <c r="C838" s="236"/>
      <c r="D838" s="191"/>
      <c r="E838" s="191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</row>
    <row r="839" spans="1:25" s="929" customFormat="1" x14ac:dyDescent="0.2">
      <c r="A839" s="191"/>
      <c r="B839" s="191"/>
      <c r="C839" s="236"/>
      <c r="D839" s="191"/>
      <c r="E839" s="191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</row>
    <row r="840" spans="1:25" s="929" customFormat="1" x14ac:dyDescent="0.2">
      <c r="A840" s="191"/>
      <c r="B840" s="191"/>
      <c r="C840" s="236"/>
      <c r="D840" s="191"/>
      <c r="E840" s="191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</row>
    <row r="841" spans="1:25" s="929" customFormat="1" x14ac:dyDescent="0.2">
      <c r="A841" s="191"/>
      <c r="B841" s="191"/>
      <c r="C841" s="236"/>
      <c r="D841" s="191"/>
      <c r="E841" s="191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</row>
    <row r="842" spans="1:25" s="929" customFormat="1" x14ac:dyDescent="0.2">
      <c r="A842" s="191"/>
      <c r="B842" s="191"/>
      <c r="C842" s="236"/>
      <c r="D842" s="191"/>
      <c r="E842" s="191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</row>
    <row r="843" spans="1:25" s="929" customFormat="1" x14ac:dyDescent="0.2">
      <c r="A843" s="191"/>
      <c r="B843" s="191"/>
      <c r="C843" s="236"/>
      <c r="D843" s="191"/>
      <c r="E843" s="191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</row>
    <row r="844" spans="1:25" s="929" customFormat="1" x14ac:dyDescent="0.2">
      <c r="A844" s="191"/>
      <c r="B844" s="191"/>
      <c r="C844" s="236"/>
      <c r="D844" s="191"/>
      <c r="E844" s="191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</row>
    <row r="845" spans="1:25" s="929" customFormat="1" x14ac:dyDescent="0.2">
      <c r="A845" s="191"/>
      <c r="B845" s="191"/>
      <c r="C845" s="236"/>
      <c r="D845" s="191"/>
      <c r="E845" s="191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</row>
    <row r="846" spans="1:25" s="929" customFormat="1" x14ac:dyDescent="0.2">
      <c r="A846" s="191"/>
      <c r="B846" s="191"/>
      <c r="C846" s="236"/>
      <c r="D846" s="191"/>
      <c r="E846" s="191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</row>
    <row r="847" spans="1:25" s="929" customFormat="1" x14ac:dyDescent="0.2">
      <c r="A847" s="191"/>
      <c r="B847" s="191"/>
      <c r="C847" s="236"/>
      <c r="D847" s="191"/>
      <c r="E847" s="191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  <c r="T847" s="191"/>
      <c r="U847" s="191"/>
      <c r="V847" s="191"/>
      <c r="W847" s="191"/>
      <c r="X847" s="191"/>
    </row>
    <row r="848" spans="1:25" s="929" customFormat="1" ht="15" customHeight="1" x14ac:dyDescent="0.2">
      <c r="A848" s="191"/>
      <c r="B848" s="191"/>
      <c r="C848" s="236"/>
      <c r="D848" s="191"/>
      <c r="E848" s="191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  <c r="T848" s="191"/>
      <c r="U848" s="191"/>
      <c r="V848" s="191"/>
      <c r="W848" s="191"/>
      <c r="X848" s="191"/>
    </row>
    <row r="849" spans="1:24" s="929" customFormat="1" ht="15" customHeight="1" x14ac:dyDescent="0.2">
      <c r="A849" s="191"/>
      <c r="B849" s="191"/>
      <c r="C849" s="236"/>
      <c r="D849" s="191"/>
      <c r="E849" s="191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  <c r="T849" s="191"/>
      <c r="U849" s="191"/>
      <c r="V849" s="191"/>
      <c r="W849" s="191"/>
      <c r="X849" s="191"/>
    </row>
    <row r="850" spans="1:24" s="929" customFormat="1" ht="15" customHeight="1" x14ac:dyDescent="0.2">
      <c r="A850" s="191"/>
      <c r="B850" s="191"/>
      <c r="C850" s="236"/>
      <c r="D850" s="191"/>
      <c r="E850" s="191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  <c r="T850" s="191"/>
      <c r="U850" s="191"/>
      <c r="V850" s="191"/>
      <c r="W850" s="191"/>
      <c r="X850" s="191"/>
    </row>
    <row r="851" spans="1:24" s="929" customFormat="1" ht="15" customHeight="1" x14ac:dyDescent="0.2">
      <c r="A851" s="191"/>
      <c r="B851" s="191"/>
      <c r="C851" s="236"/>
      <c r="D851" s="191"/>
      <c r="E851" s="191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  <c r="T851" s="191"/>
      <c r="U851" s="191"/>
      <c r="V851" s="191"/>
      <c r="W851" s="191"/>
      <c r="X851" s="191"/>
    </row>
    <row r="852" spans="1:24" s="929" customFormat="1" x14ac:dyDescent="0.2">
      <c r="A852" s="191"/>
      <c r="B852" s="191"/>
      <c r="C852" s="236"/>
      <c r="D852" s="191"/>
      <c r="E852" s="191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  <c r="T852" s="191"/>
      <c r="U852" s="191"/>
      <c r="V852" s="191"/>
      <c r="W852" s="191"/>
      <c r="X852" s="191"/>
    </row>
    <row r="853" spans="1:24" s="929" customFormat="1" x14ac:dyDescent="0.2">
      <c r="A853" s="191"/>
      <c r="B853" s="191"/>
      <c r="C853" s="236"/>
      <c r="D853" s="191"/>
      <c r="E853" s="191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  <c r="T853" s="191"/>
      <c r="U853" s="191"/>
      <c r="V853" s="191"/>
      <c r="W853" s="191"/>
      <c r="X853" s="191"/>
    </row>
    <row r="854" spans="1:24" s="929" customFormat="1" x14ac:dyDescent="0.2">
      <c r="A854" s="191"/>
      <c r="B854" s="191"/>
      <c r="C854" s="236"/>
      <c r="D854" s="191"/>
      <c r="E854" s="191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  <c r="T854" s="191"/>
      <c r="U854" s="191"/>
      <c r="V854" s="191"/>
      <c r="W854" s="191"/>
      <c r="X854" s="191"/>
    </row>
    <row r="855" spans="1:24" s="929" customFormat="1" x14ac:dyDescent="0.2">
      <c r="A855" s="191"/>
      <c r="B855" s="191"/>
      <c r="C855" s="236"/>
      <c r="D855" s="191"/>
      <c r="E855" s="191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  <c r="T855" s="191"/>
      <c r="U855" s="191"/>
      <c r="V855" s="191"/>
      <c r="W855" s="191"/>
      <c r="X855" s="191"/>
    </row>
    <row r="856" spans="1:24" s="929" customFormat="1" x14ac:dyDescent="0.2">
      <c r="A856" s="191"/>
      <c r="B856" s="191"/>
      <c r="C856" s="236"/>
      <c r="D856" s="191"/>
      <c r="E856" s="191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</row>
    <row r="857" spans="1:24" s="929" customFormat="1" x14ac:dyDescent="0.2">
      <c r="A857" s="191"/>
      <c r="B857" s="191"/>
      <c r="C857" s="236"/>
      <c r="D857" s="191"/>
      <c r="E857" s="191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</row>
    <row r="858" spans="1:24" s="929" customFormat="1" x14ac:dyDescent="0.2">
      <c r="A858" s="191"/>
      <c r="B858" s="191"/>
      <c r="C858" s="236"/>
      <c r="D858" s="191"/>
      <c r="E858" s="191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</row>
    <row r="859" spans="1:24" s="929" customFormat="1" x14ac:dyDescent="0.2">
      <c r="A859" s="191"/>
      <c r="B859" s="191"/>
      <c r="C859" s="236"/>
      <c r="D859" s="191"/>
      <c r="E859" s="191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</row>
    <row r="860" spans="1:24" s="929" customFormat="1" x14ac:dyDescent="0.2">
      <c r="A860" s="191"/>
      <c r="B860" s="191"/>
      <c r="C860" s="236"/>
      <c r="D860" s="191"/>
      <c r="E860" s="191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</row>
    <row r="861" spans="1:24" s="929" customFormat="1" x14ac:dyDescent="0.2">
      <c r="A861" s="191"/>
      <c r="B861" s="191"/>
      <c r="C861" s="236"/>
      <c r="D861" s="191"/>
      <c r="E861" s="191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</row>
    <row r="862" spans="1:24" s="929" customFormat="1" x14ac:dyDescent="0.2">
      <c r="A862" s="191"/>
      <c r="B862" s="191"/>
      <c r="C862" s="236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</row>
    <row r="863" spans="1:24" s="929" customFormat="1" x14ac:dyDescent="0.2">
      <c r="A863" s="191"/>
      <c r="B863" s="191"/>
      <c r="C863" s="236"/>
      <c r="D863" s="191"/>
      <c r="E863" s="191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</row>
    <row r="864" spans="1:24" s="929" customFormat="1" x14ac:dyDescent="0.2">
      <c r="A864" s="191"/>
      <c r="B864" s="191"/>
      <c r="C864" s="236"/>
      <c r="D864" s="191"/>
      <c r="E864" s="191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191"/>
      <c r="U864" s="191"/>
      <c r="V864" s="191"/>
      <c r="W864" s="191"/>
      <c r="X864" s="191"/>
    </row>
    <row r="869" spans="1:24" s="929" customFormat="1" x14ac:dyDescent="0.2">
      <c r="A869" s="191"/>
      <c r="B869" s="191"/>
      <c r="C869" s="236"/>
      <c r="D869" s="191"/>
      <c r="E869" s="191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191"/>
      <c r="U869" s="191"/>
      <c r="V869" s="191"/>
      <c r="W869" s="191"/>
      <c r="X869" s="191"/>
    </row>
    <row r="870" spans="1:24" s="929" customFormat="1" x14ac:dyDescent="0.2">
      <c r="A870" s="191"/>
      <c r="B870" s="191"/>
      <c r="C870" s="236"/>
      <c r="D870" s="191"/>
      <c r="E870" s="191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191"/>
      <c r="U870" s="191"/>
      <c r="V870" s="191"/>
      <c r="W870" s="191"/>
      <c r="X870" s="191"/>
    </row>
  </sheetData>
  <sortState ref="B640:F661">
    <sortCondition ref="B640:B661"/>
  </sortState>
  <mergeCells count="33">
    <mergeCell ref="A2:I2"/>
    <mergeCell ref="A42:J42"/>
    <mergeCell ref="D198:I198"/>
    <mergeCell ref="D186:I186"/>
    <mergeCell ref="D173:I173"/>
    <mergeCell ref="D187:I187"/>
    <mergeCell ref="D192:I192"/>
    <mergeCell ref="D197:I197"/>
    <mergeCell ref="D179:I179"/>
    <mergeCell ref="D188:I188"/>
    <mergeCell ref="D189:I189"/>
    <mergeCell ref="D190:I190"/>
    <mergeCell ref="D191:I191"/>
    <mergeCell ref="D193:I193"/>
    <mergeCell ref="D171:I171"/>
    <mergeCell ref="D163:I163"/>
    <mergeCell ref="D165:I165"/>
    <mergeCell ref="D166:I166"/>
    <mergeCell ref="D167:I167"/>
    <mergeCell ref="D168:I168"/>
    <mergeCell ref="D169:I169"/>
    <mergeCell ref="D170:I170"/>
    <mergeCell ref="D172:I172"/>
    <mergeCell ref="D185:I185"/>
    <mergeCell ref="D182:I182"/>
    <mergeCell ref="D183:I183"/>
    <mergeCell ref="D184:I184"/>
    <mergeCell ref="D180:I180"/>
    <mergeCell ref="D174:I174"/>
    <mergeCell ref="D175:I175"/>
    <mergeCell ref="D176:I176"/>
    <mergeCell ref="D177:I177"/>
    <mergeCell ref="D178:I178"/>
  </mergeCells>
  <phoneticPr fontId="10" type="noConversion"/>
  <conditionalFormatting sqref="X71:X72 X155 Q353:S353 R210:S233 Q176:Q199 R315:S316 Q281:Q282 J504:L504 Q675:S698 Q754:S781 R249:S272 Q255:Q278 Q427:S429 R406:S423 R367:R391 Q542:S543 Q715:S739 K501:L502 Q597:S619 Q636:S658 R289:S312 R328:S351 R425:S426 R519:S541 J754:J784 J715:J738 J674 J697:J698 J426:J428 K327:L327 J328 J557 J405 J518 J541:J542 D479 K349:L350 J350 J635 L753:L783 K752:K782 L714:L737 K713:K736 L674 K673 L697:L698 K696:K697 F503 E502 L635 L557 K556 L366 F479 E478 L390:L391 K365:K390 L618:L620 K617:K619 L653:L658 K634:K657 L405:L428 K404:K427 L518:L542 K517:K541 J288:L288 J311:L311 K289:L310 J656:J658 D9:D13 D16:D23 D32:D33 J9:K26 K27:K29 K30:L32 J27:J32 D210:D232 D234 J210:L218 K219:L232 J219:J229 J233:J234 Q210:Q230 Q234 D558:D579 J366:J389 D445:D469 Q558:Q581">
    <cfRule type="cellIs" dxfId="4609" priority="6049" stopIfTrue="1" operator="equal">
      <formula>"P"</formula>
    </cfRule>
  </conditionalFormatting>
  <conditionalFormatting sqref="R33:S33">
    <cfRule type="cellIs" dxfId="4608" priority="5896" stopIfTrue="1" operator="equal">
      <formula>"P"</formula>
    </cfRule>
  </conditionalFormatting>
  <conditionalFormatting sqref="X74:X75 X275:X276">
    <cfRule type="cellIs" dxfId="4607" priority="5971" stopIfTrue="1" operator="equal">
      <formula>"P"</formula>
    </cfRule>
  </conditionalFormatting>
  <conditionalFormatting sqref="X357">
    <cfRule type="cellIs" dxfId="4606" priority="5969" stopIfTrue="1" operator="equal">
      <formula>"P"</formula>
    </cfRule>
  </conditionalFormatting>
  <conditionalFormatting sqref="D223">
    <cfRule type="cellIs" dxfId="4605" priority="5821" stopIfTrue="1" operator="equal">
      <formula>"P"</formula>
    </cfRule>
  </conditionalFormatting>
  <conditionalFormatting sqref="D783">
    <cfRule type="cellIs" dxfId="4604" priority="5875" stopIfTrue="1" operator="equal">
      <formula>"P"</formula>
    </cfRule>
  </conditionalFormatting>
  <conditionalFormatting sqref="K233:L233">
    <cfRule type="cellIs" dxfId="4603" priority="5894" stopIfTrue="1" operator="equal">
      <formula>"P"</formula>
    </cfRule>
  </conditionalFormatting>
  <conditionalFormatting sqref="X151">
    <cfRule type="cellIs" dxfId="4602" priority="5932" stopIfTrue="1" operator="equal">
      <formula>"P"</formula>
    </cfRule>
  </conditionalFormatting>
  <conditionalFormatting sqref="K33:L33">
    <cfRule type="cellIs" dxfId="4601" priority="5900" stopIfTrue="1" operator="equal">
      <formula>"P"</formula>
    </cfRule>
  </conditionalFormatting>
  <conditionalFormatting sqref="X351:X353">
    <cfRule type="cellIs" dxfId="4600" priority="5930" stopIfTrue="1" operator="equal">
      <formula>"P"</formula>
    </cfRule>
  </conditionalFormatting>
  <conditionalFormatting sqref="D393:D394">
    <cfRule type="cellIs" dxfId="4599" priority="5881" stopIfTrue="1" operator="equal">
      <formula>"P"</formula>
    </cfRule>
  </conditionalFormatting>
  <conditionalFormatting sqref="X48:X70">
    <cfRule type="cellIs" dxfId="4598" priority="5924" stopIfTrue="1" operator="equal">
      <formula>"P"</formula>
    </cfRule>
  </conditionalFormatting>
  <conditionalFormatting sqref="X249:X272">
    <cfRule type="cellIs" dxfId="4597" priority="5919" stopIfTrue="1" operator="equal">
      <formula>"P"</formula>
    </cfRule>
  </conditionalFormatting>
  <conditionalFormatting sqref="X249:X272">
    <cfRule type="cellIs" dxfId="4596" priority="5918" stopIfTrue="1" operator="equal">
      <formula>"P"</formula>
    </cfRule>
  </conditionalFormatting>
  <conditionalFormatting sqref="D30">
    <cfRule type="cellIs" dxfId="4595" priority="5901" stopIfTrue="1" operator="equal">
      <formula>"P"</formula>
    </cfRule>
  </conditionalFormatting>
  <conditionalFormatting sqref="D391">
    <cfRule type="cellIs" dxfId="4594" priority="5880" stopIfTrue="1" operator="equal">
      <formula>"P"</formula>
    </cfRule>
  </conditionalFormatting>
  <conditionalFormatting sqref="D778">
    <cfRule type="cellIs" dxfId="4593" priority="5874" stopIfTrue="1" operator="equal">
      <formula>"P"</formula>
    </cfRule>
  </conditionalFormatting>
  <conditionalFormatting sqref="D779 D782">
    <cfRule type="cellIs" dxfId="4592" priority="5876" stopIfTrue="1" operator="equal">
      <formula>"P"</formula>
    </cfRule>
  </conditionalFormatting>
  <conditionalFormatting sqref="R22:S22">
    <cfRule type="cellIs" dxfId="4591" priority="5788" stopIfTrue="1" operator="equal">
      <formula>"P"</formula>
    </cfRule>
  </conditionalFormatting>
  <conditionalFormatting sqref="D780">
    <cfRule type="cellIs" dxfId="4590" priority="5872" stopIfTrue="1" operator="equal">
      <formula>"P"</formula>
    </cfRule>
  </conditionalFormatting>
  <conditionalFormatting sqref="D781">
    <cfRule type="cellIs" dxfId="4589" priority="5871" stopIfTrue="1" operator="equal">
      <formula>"P"</formula>
    </cfRule>
  </conditionalFormatting>
  <conditionalFormatting sqref="X152:X153">
    <cfRule type="cellIs" dxfId="4588" priority="5852" stopIfTrue="1" operator="equal">
      <formula>"P"</formula>
    </cfRule>
  </conditionalFormatting>
  <conditionalFormatting sqref="D211">
    <cfRule type="cellIs" dxfId="4587" priority="5795" stopIfTrue="1" operator="equal">
      <formula>"P"</formula>
    </cfRule>
  </conditionalFormatting>
  <conditionalFormatting sqref="D621">
    <cfRule type="cellIs" dxfId="4586" priority="5848" stopIfTrue="1" operator="equal">
      <formula>"P"</formula>
    </cfRule>
  </conditionalFormatting>
  <conditionalFormatting sqref="D367:D390">
    <cfRule type="cellIs" dxfId="4585" priority="5812" stopIfTrue="1" operator="equal">
      <formula>"P"</formula>
    </cfRule>
  </conditionalFormatting>
  <conditionalFormatting sqref="X427:X429">
    <cfRule type="cellIs" dxfId="4584" priority="5833" stopIfTrue="1" operator="equal">
      <formula>"P"</formula>
    </cfRule>
  </conditionalFormatting>
  <conditionalFormatting sqref="D222">
    <cfRule type="cellIs" dxfId="4583" priority="5796" stopIfTrue="1" operator="equal">
      <formula>"P"</formula>
    </cfRule>
  </conditionalFormatting>
  <conditionalFormatting sqref="D25:D27">
    <cfRule type="cellIs" dxfId="4582" priority="5828" stopIfTrue="1" operator="equal">
      <formula>"P"</formula>
    </cfRule>
  </conditionalFormatting>
  <conditionalFormatting sqref="D27">
    <cfRule type="cellIs" dxfId="4581" priority="5827" stopIfTrue="1" operator="equal">
      <formula>"P"</formula>
    </cfRule>
  </conditionalFormatting>
  <conditionalFormatting sqref="R9:S32">
    <cfRule type="cellIs" dxfId="4580" priority="5825" stopIfTrue="1" operator="equal">
      <formula>"P"</formula>
    </cfRule>
  </conditionalFormatting>
  <conditionalFormatting sqref="R23:S23">
    <cfRule type="cellIs" dxfId="4579" priority="5824" stopIfTrue="1" operator="equal">
      <formula>"P"</formula>
    </cfRule>
  </conditionalFormatting>
  <conditionalFormatting sqref="D212">
    <cfRule type="cellIs" dxfId="4578" priority="5822" stopIfTrue="1" operator="equal">
      <formula>"P"</formula>
    </cfRule>
  </conditionalFormatting>
  <conditionalFormatting sqref="J596">
    <cfRule type="cellIs" dxfId="4577" priority="5814" stopIfTrue="1" operator="equal">
      <formula>"P"</formula>
    </cfRule>
  </conditionalFormatting>
  <conditionalFormatting sqref="D777">
    <cfRule type="cellIs" dxfId="4576" priority="5810" stopIfTrue="1" operator="equal">
      <formula>"P"</formula>
    </cfRule>
  </conditionalFormatting>
  <conditionalFormatting sqref="D754:D776">
    <cfRule type="cellIs" dxfId="4575" priority="5809" stopIfTrue="1" operator="equal">
      <formula>"P"</formula>
    </cfRule>
  </conditionalFormatting>
  <conditionalFormatting sqref="X147:X150">
    <cfRule type="cellIs" dxfId="4574" priority="5778" stopIfTrue="1" operator="equal">
      <formula>"P"</formula>
    </cfRule>
  </conditionalFormatting>
  <conditionalFormatting sqref="X126:X146">
    <cfRule type="cellIs" dxfId="4573" priority="5775" stopIfTrue="1" operator="equal">
      <formula>"P"</formula>
    </cfRule>
  </conditionalFormatting>
  <conditionalFormatting sqref="D776">
    <cfRule type="cellIs" dxfId="4572" priority="5787" stopIfTrue="1" operator="equal">
      <formula>"P"</formula>
    </cfRule>
  </conditionalFormatting>
  <conditionalFormatting sqref="D221">
    <cfRule type="cellIs" dxfId="4571" priority="5794" stopIfTrue="1" operator="equal">
      <formula>"P"</formula>
    </cfRule>
  </conditionalFormatting>
  <conditionalFormatting sqref="D26">
    <cfRule type="cellIs" dxfId="4570" priority="5781" stopIfTrue="1" operator="equal">
      <formula>"P"</formula>
    </cfRule>
  </conditionalFormatting>
  <conditionalFormatting sqref="Q61:S61">
    <cfRule type="cellIs" dxfId="4569" priority="5608" stopIfTrue="1" operator="equal">
      <formula>"P"</formula>
    </cfRule>
  </conditionalFormatting>
  <conditionalFormatting sqref="Q48:S71">
    <cfRule type="cellIs" dxfId="4568" priority="5613" stopIfTrue="1" operator="equal">
      <formula>"P"</formula>
    </cfRule>
  </conditionalFormatting>
  <conditionalFormatting sqref="Q61:S61">
    <cfRule type="cellIs" dxfId="4567" priority="5611" stopIfTrue="1" operator="equal">
      <formula>"P"</formula>
    </cfRule>
  </conditionalFormatting>
  <conditionalFormatting sqref="X328:X350">
    <cfRule type="cellIs" dxfId="4566" priority="5757" stopIfTrue="1" operator="equal">
      <formula>"P"</formula>
    </cfRule>
  </conditionalFormatting>
  <conditionalFormatting sqref="K71:L71">
    <cfRule type="cellIs" dxfId="4565" priority="5614" stopIfTrue="1" operator="equal">
      <formula>"P"</formula>
    </cfRule>
  </conditionalFormatting>
  <conditionalFormatting sqref="Q62:S62">
    <cfRule type="cellIs" dxfId="4564" priority="5612" stopIfTrue="1" operator="equal">
      <formula>"P"</formula>
    </cfRule>
  </conditionalFormatting>
  <conditionalFormatting sqref="D730">
    <cfRule type="cellIs" dxfId="4563" priority="5669" stopIfTrue="1" operator="equal">
      <formula>"P"</formula>
    </cfRule>
  </conditionalFormatting>
  <conditionalFormatting sqref="R150:S150">
    <cfRule type="cellIs" dxfId="4562" priority="5636" stopIfTrue="1" operator="equal">
      <formula>"P"</formula>
    </cfRule>
  </conditionalFormatting>
  <conditionalFormatting sqref="Q72:S72">
    <cfRule type="cellIs" dxfId="4561" priority="5617" stopIfTrue="1" operator="equal">
      <formula>"P"</formula>
    </cfRule>
  </conditionalFormatting>
  <conditionalFormatting sqref="D734:D735">
    <cfRule type="cellIs" dxfId="4560" priority="5673" stopIfTrue="1" operator="equal">
      <formula>"P"</formula>
    </cfRule>
  </conditionalFormatting>
  <conditionalFormatting sqref="D731">
    <cfRule type="cellIs" dxfId="4559" priority="5671" stopIfTrue="1" operator="equal">
      <formula>"P"</formula>
    </cfRule>
  </conditionalFormatting>
  <conditionalFormatting sqref="D72">
    <cfRule type="cellIs" dxfId="4558" priority="5619" stopIfTrue="1" operator="equal">
      <formula>"P"</formula>
    </cfRule>
  </conditionalFormatting>
  <conditionalFormatting sqref="K72:L72">
    <cfRule type="cellIs" dxfId="4557" priority="5618" stopIfTrue="1" operator="equal">
      <formula>"P"</formula>
    </cfRule>
  </conditionalFormatting>
  <conditionalFormatting sqref="D715:D734">
    <cfRule type="cellIs" dxfId="4556" priority="5672" stopIfTrue="1" operator="equal">
      <formula>"P"</formula>
    </cfRule>
  </conditionalFormatting>
  <conditionalFormatting sqref="D737">
    <cfRule type="cellIs" dxfId="4555" priority="5678" stopIfTrue="1" operator="equal">
      <formula>"P"</formula>
    </cfRule>
  </conditionalFormatting>
  <conditionalFormatting sqref="D28">
    <cfRule type="cellIs" dxfId="4554" priority="5644" stopIfTrue="1" operator="equal">
      <formula>"P"</formula>
    </cfRule>
  </conditionalFormatting>
  <conditionalFormatting sqref="D736">
    <cfRule type="cellIs" dxfId="4553" priority="5642" stopIfTrue="1" operator="equal">
      <formula>"P"</formula>
    </cfRule>
  </conditionalFormatting>
  <conditionalFormatting sqref="Q111:S112">
    <cfRule type="cellIs" dxfId="4552" priority="5628" stopIfTrue="1" operator="equal">
      <formula>"P"</formula>
    </cfRule>
  </conditionalFormatting>
  <conditionalFormatting sqref="D660">
    <cfRule type="cellIs" dxfId="4551" priority="5639" stopIfTrue="1" operator="equal">
      <formula>"P"</formula>
    </cfRule>
  </conditionalFormatting>
  <conditionalFormatting sqref="R22:S22">
    <cfRule type="cellIs" dxfId="4550" priority="5638" stopIfTrue="1" operator="equal">
      <formula>"P"</formula>
    </cfRule>
  </conditionalFormatting>
  <conditionalFormatting sqref="R151:S151">
    <cfRule type="cellIs" dxfId="4549" priority="5637" stopIfTrue="1" operator="equal">
      <formula>"P"</formula>
    </cfRule>
  </conditionalFormatting>
  <conditionalFormatting sqref="Q502">
    <cfRule type="cellIs" dxfId="4548" priority="5500" stopIfTrue="1" operator="equal">
      <formula>"P"</formula>
    </cfRule>
  </conditionalFormatting>
  <conditionalFormatting sqref="D543">
    <cfRule type="cellIs" dxfId="4547" priority="5501" stopIfTrue="1" operator="equal">
      <formula>"P"</formula>
    </cfRule>
  </conditionalFormatting>
  <conditionalFormatting sqref="Q503">
    <cfRule type="cellIs" dxfId="4546" priority="5499" stopIfTrue="1" operator="equal">
      <formula>"P"</formula>
    </cfRule>
  </conditionalFormatting>
  <conditionalFormatting sqref="Q504">
    <cfRule type="cellIs" dxfId="4545" priority="5498" stopIfTrue="1" operator="equal">
      <formula>"P"</formula>
    </cfRule>
  </conditionalFormatting>
  <conditionalFormatting sqref="D541">
    <cfRule type="cellIs" dxfId="4544" priority="5505" stopIfTrue="1" operator="equal">
      <formula>"P"</formula>
    </cfRule>
  </conditionalFormatting>
  <conditionalFormatting sqref="D542">
    <cfRule type="cellIs" dxfId="4543" priority="5502" stopIfTrue="1" operator="equal">
      <formula>"P"</formula>
    </cfRule>
  </conditionalFormatting>
  <conditionalFormatting sqref="D426:D429">
    <cfRule type="cellIs" dxfId="4542" priority="5486" stopIfTrue="1" operator="equal">
      <formula>"P"</formula>
    </cfRule>
  </conditionalFormatting>
  <conditionalFormatting sqref="D273">
    <cfRule type="cellIs" dxfId="4541" priority="5569" stopIfTrue="1" operator="equal">
      <formula>"P"</formula>
    </cfRule>
  </conditionalFormatting>
  <conditionalFormatting sqref="K272:L272">
    <cfRule type="cellIs" dxfId="4540" priority="5568" stopIfTrue="1" operator="equal">
      <formula>"P"</formula>
    </cfRule>
  </conditionalFormatting>
  <conditionalFormatting sqref="D271">
    <cfRule type="cellIs" dxfId="4539" priority="5566" stopIfTrue="1" operator="equal">
      <formula>"P"</formula>
    </cfRule>
  </conditionalFormatting>
  <conditionalFormatting sqref="K271:L271">
    <cfRule type="cellIs" dxfId="4538" priority="5563" stopIfTrue="1" operator="equal">
      <formula>"P"</formula>
    </cfRule>
  </conditionalFormatting>
  <conditionalFormatting sqref="D219">
    <cfRule type="cellIs" dxfId="4537" priority="5555" stopIfTrue="1" operator="equal">
      <formula>"P"</formula>
    </cfRule>
  </conditionalFormatting>
  <conditionalFormatting sqref="K503:L503">
    <cfRule type="cellIs" dxfId="4536" priority="5495" stopIfTrue="1" operator="equal">
      <formula>"P"</formula>
    </cfRule>
  </conditionalFormatting>
  <conditionalFormatting sqref="X776:X781">
    <cfRule type="cellIs" dxfId="4535" priority="5515" stopIfTrue="1" operator="equal">
      <formula>"P"</formula>
    </cfRule>
  </conditionalFormatting>
  <conditionalFormatting sqref="D388">
    <cfRule type="cellIs" dxfId="4534" priority="5465" stopIfTrue="1" operator="equal">
      <formula>"P"</formula>
    </cfRule>
  </conditionalFormatting>
  <conditionalFormatting sqref="D697:D698">
    <cfRule type="cellIs" dxfId="4533" priority="5464" stopIfTrue="1" operator="equal">
      <formula>"P"</formula>
    </cfRule>
  </conditionalFormatting>
  <conditionalFormatting sqref="D699">
    <cfRule type="cellIs" dxfId="4532" priority="5460" stopIfTrue="1" operator="equal">
      <formula>"P"</formula>
    </cfRule>
  </conditionalFormatting>
  <conditionalFormatting sqref="D659">
    <cfRule type="cellIs" dxfId="4531" priority="5455" stopIfTrue="1" operator="equal">
      <formula>"P"</formula>
    </cfRule>
  </conditionalFormatting>
  <conditionalFormatting sqref="D29">
    <cfRule type="cellIs" dxfId="4530" priority="5451" stopIfTrue="1" operator="equal">
      <formula>"P"</formula>
    </cfRule>
  </conditionalFormatting>
  <conditionalFormatting sqref="D217">
    <cfRule type="cellIs" dxfId="4529" priority="5354" stopIfTrue="1" operator="equal">
      <formula>"P"</formula>
    </cfRule>
  </conditionalFormatting>
  <conditionalFormatting sqref="D219">
    <cfRule type="cellIs" dxfId="4528" priority="5353" stopIfTrue="1" operator="equal">
      <formula>"P"</formula>
    </cfRule>
  </conditionalFormatting>
  <conditionalFormatting sqref="D218">
    <cfRule type="cellIs" dxfId="4527" priority="5346" stopIfTrue="1" operator="equal">
      <formula>"P"</formula>
    </cfRule>
  </conditionalFormatting>
  <conditionalFormatting sqref="D219">
    <cfRule type="cellIs" dxfId="4526" priority="5356" stopIfTrue="1" operator="equal">
      <formula>"P"</formula>
    </cfRule>
  </conditionalFormatting>
  <conditionalFormatting sqref="D220">
    <cfRule type="cellIs" dxfId="4525" priority="5357" stopIfTrue="1" operator="equal">
      <formula>"P"</formula>
    </cfRule>
  </conditionalFormatting>
  <conditionalFormatting sqref="D218">
    <cfRule type="cellIs" dxfId="4524" priority="5355" stopIfTrue="1" operator="equal">
      <formula>"P"</formula>
    </cfRule>
  </conditionalFormatting>
  <conditionalFormatting sqref="D218">
    <cfRule type="cellIs" dxfId="4523" priority="5352" stopIfTrue="1" operator="equal">
      <formula>"P"</formula>
    </cfRule>
  </conditionalFormatting>
  <conditionalFormatting sqref="D234">
    <cfRule type="cellIs" dxfId="4522" priority="5351" stopIfTrue="1" operator="equal">
      <formula>"P"</formula>
    </cfRule>
  </conditionalFormatting>
  <conditionalFormatting sqref="D219">
    <cfRule type="cellIs" dxfId="4521" priority="5349" stopIfTrue="1" operator="equal">
      <formula>"P"</formula>
    </cfRule>
  </conditionalFormatting>
  <conditionalFormatting sqref="D234">
    <cfRule type="cellIs" dxfId="4520" priority="5347" stopIfTrue="1" operator="equal">
      <formula>"P"</formula>
    </cfRule>
  </conditionalFormatting>
  <conditionalFormatting sqref="D218">
    <cfRule type="cellIs" dxfId="4519" priority="5348" stopIfTrue="1" operator="equal">
      <formula>"P"</formula>
    </cfRule>
  </conditionalFormatting>
  <conditionalFormatting sqref="D222">
    <cfRule type="cellIs" dxfId="4518" priority="5437" stopIfTrue="1" operator="equal">
      <formula>"P"</formula>
    </cfRule>
  </conditionalFormatting>
  <conditionalFormatting sqref="D221">
    <cfRule type="cellIs" dxfId="4517" priority="5436" stopIfTrue="1" operator="equal">
      <formula>"P"</formula>
    </cfRule>
  </conditionalFormatting>
  <conditionalFormatting sqref="D220">
    <cfRule type="cellIs" dxfId="4516" priority="5435" stopIfTrue="1" operator="equal">
      <formula>"P"</formula>
    </cfRule>
  </conditionalFormatting>
  <conditionalFormatting sqref="D218">
    <cfRule type="cellIs" dxfId="4515" priority="5434" stopIfTrue="1" operator="equal">
      <formula>"P"</formula>
    </cfRule>
  </conditionalFormatting>
  <conditionalFormatting sqref="D15:D16">
    <cfRule type="cellIs" dxfId="4514" priority="5425" stopIfTrue="1" operator="equal">
      <formula>"P"</formula>
    </cfRule>
  </conditionalFormatting>
  <conditionalFormatting sqref="D25">
    <cfRule type="cellIs" dxfId="4513" priority="5422" stopIfTrue="1" operator="equal">
      <formula>"P"</formula>
    </cfRule>
  </conditionalFormatting>
  <conditionalFormatting sqref="D23">
    <cfRule type="cellIs" dxfId="4512" priority="5423" stopIfTrue="1" operator="equal">
      <formula>"P"</formula>
    </cfRule>
  </conditionalFormatting>
  <conditionalFormatting sqref="D26">
    <cfRule type="cellIs" dxfId="4511" priority="5421" stopIfTrue="1" operator="equal">
      <formula>"P"</formula>
    </cfRule>
  </conditionalFormatting>
  <conditionalFormatting sqref="D222">
    <cfRule type="cellIs" dxfId="4510" priority="5420" stopIfTrue="1" operator="equal">
      <formula>"P"</formula>
    </cfRule>
  </conditionalFormatting>
  <conditionalFormatting sqref="D221">
    <cfRule type="cellIs" dxfId="4509" priority="5419" stopIfTrue="1" operator="equal">
      <formula>"P"</formula>
    </cfRule>
  </conditionalFormatting>
  <conditionalFormatting sqref="D220">
    <cfRule type="cellIs" dxfId="4508" priority="5418" stopIfTrue="1" operator="equal">
      <formula>"P"</formula>
    </cfRule>
  </conditionalFormatting>
  <conditionalFormatting sqref="D221">
    <cfRule type="cellIs" dxfId="4507" priority="5417" stopIfTrue="1" operator="equal">
      <formula>"P"</formula>
    </cfRule>
  </conditionalFormatting>
  <conditionalFormatting sqref="D220">
    <cfRule type="cellIs" dxfId="4506" priority="5416" stopIfTrue="1" operator="equal">
      <formula>"P"</formula>
    </cfRule>
  </conditionalFormatting>
  <conditionalFormatting sqref="D222">
    <cfRule type="cellIs" dxfId="4505" priority="5414" stopIfTrue="1" operator="equal">
      <formula>"P"</formula>
    </cfRule>
  </conditionalFormatting>
  <conditionalFormatting sqref="D211">
    <cfRule type="cellIs" dxfId="4504" priority="5415" stopIfTrue="1" operator="equal">
      <formula>"P"</formula>
    </cfRule>
  </conditionalFormatting>
  <conditionalFormatting sqref="D221">
    <cfRule type="cellIs" dxfId="4503" priority="5413" stopIfTrue="1" operator="equal">
      <formula>"P"</formula>
    </cfRule>
  </conditionalFormatting>
  <conditionalFormatting sqref="D220">
    <cfRule type="cellIs" dxfId="4502" priority="5412" stopIfTrue="1" operator="equal">
      <formula>"P"</formula>
    </cfRule>
  </conditionalFormatting>
  <conditionalFormatting sqref="D218">
    <cfRule type="cellIs" dxfId="4501" priority="5411" stopIfTrue="1" operator="equal">
      <formula>"P"</formula>
    </cfRule>
  </conditionalFormatting>
  <conditionalFormatting sqref="D221">
    <cfRule type="cellIs" dxfId="4500" priority="5410" stopIfTrue="1" operator="equal">
      <formula>"P"</formula>
    </cfRule>
  </conditionalFormatting>
  <conditionalFormatting sqref="D220">
    <cfRule type="cellIs" dxfId="4499" priority="5409" stopIfTrue="1" operator="equal">
      <formula>"P"</formula>
    </cfRule>
  </conditionalFormatting>
  <conditionalFormatting sqref="D219">
    <cfRule type="cellIs" dxfId="4498" priority="5408" stopIfTrue="1" operator="equal">
      <formula>"P"</formula>
    </cfRule>
  </conditionalFormatting>
  <conditionalFormatting sqref="D234">
    <cfRule type="cellIs" dxfId="4497" priority="5407" stopIfTrue="1" operator="equal">
      <formula>"P"</formula>
    </cfRule>
  </conditionalFormatting>
  <conditionalFormatting sqref="D221">
    <cfRule type="cellIs" dxfId="4496" priority="5406" stopIfTrue="1" operator="equal">
      <formula>"P"</formula>
    </cfRule>
  </conditionalFormatting>
  <conditionalFormatting sqref="D220">
    <cfRule type="cellIs" dxfId="4495" priority="5405" stopIfTrue="1" operator="equal">
      <formula>"P"</formula>
    </cfRule>
  </conditionalFormatting>
  <conditionalFormatting sqref="D219">
    <cfRule type="cellIs" dxfId="4494" priority="5404" stopIfTrue="1" operator="equal">
      <formula>"P"</formula>
    </cfRule>
  </conditionalFormatting>
  <conditionalFormatting sqref="D220">
    <cfRule type="cellIs" dxfId="4493" priority="5403" stopIfTrue="1" operator="equal">
      <formula>"P"</formula>
    </cfRule>
  </conditionalFormatting>
  <conditionalFormatting sqref="D219">
    <cfRule type="cellIs" dxfId="4492" priority="5402" stopIfTrue="1" operator="equal">
      <formula>"P"</formula>
    </cfRule>
  </conditionalFormatting>
  <conditionalFormatting sqref="D272">
    <cfRule type="cellIs" dxfId="4491" priority="5398" stopIfTrue="1" operator="equal">
      <formula>"P"</formula>
    </cfRule>
  </conditionalFormatting>
  <conditionalFormatting sqref="Q100:S100">
    <cfRule type="cellIs" dxfId="4490" priority="5380" stopIfTrue="1" operator="equal">
      <formula>"P"</formula>
    </cfRule>
  </conditionalFormatting>
  <conditionalFormatting sqref="Q87:S109">
    <cfRule type="cellIs" dxfId="4489" priority="5383" stopIfTrue="1" operator="equal">
      <formula>"P"</formula>
    </cfRule>
  </conditionalFormatting>
  <conditionalFormatting sqref="Q100:S100">
    <cfRule type="cellIs" dxfId="4488" priority="5381" stopIfTrue="1" operator="equal">
      <formula>"P"</formula>
    </cfRule>
  </conditionalFormatting>
  <conditionalFormatting sqref="Q101:S101">
    <cfRule type="cellIs" dxfId="4487" priority="5382" stopIfTrue="1" operator="equal">
      <formula>"P"</formula>
    </cfRule>
  </conditionalFormatting>
  <conditionalFormatting sqref="D221">
    <cfRule type="cellIs" dxfId="4486" priority="5370" stopIfTrue="1" operator="equal">
      <formula>"P"</formula>
    </cfRule>
  </conditionalFormatting>
  <conditionalFormatting sqref="D210">
    <cfRule type="cellIs" dxfId="4485" priority="5371" stopIfTrue="1" operator="equal">
      <formula>"P"</formula>
    </cfRule>
  </conditionalFormatting>
  <conditionalFormatting sqref="D220">
    <cfRule type="cellIs" dxfId="4484" priority="5369" stopIfTrue="1" operator="equal">
      <formula>"P"</formula>
    </cfRule>
  </conditionalFormatting>
  <conditionalFormatting sqref="D219">
    <cfRule type="cellIs" dxfId="4483" priority="5368" stopIfTrue="1" operator="equal">
      <formula>"P"</formula>
    </cfRule>
  </conditionalFormatting>
  <conditionalFormatting sqref="D234">
    <cfRule type="cellIs" dxfId="4482" priority="5367" stopIfTrue="1" operator="equal">
      <formula>"P"</formula>
    </cfRule>
  </conditionalFormatting>
  <conditionalFormatting sqref="D220">
    <cfRule type="cellIs" dxfId="4481" priority="5366" stopIfTrue="1" operator="equal">
      <formula>"P"</formula>
    </cfRule>
  </conditionalFormatting>
  <conditionalFormatting sqref="D219">
    <cfRule type="cellIs" dxfId="4480" priority="5365" stopIfTrue="1" operator="equal">
      <formula>"P"</formula>
    </cfRule>
  </conditionalFormatting>
  <conditionalFormatting sqref="D218">
    <cfRule type="cellIs" dxfId="4479" priority="5364" stopIfTrue="1" operator="equal">
      <formula>"P"</formula>
    </cfRule>
  </conditionalFormatting>
  <conditionalFormatting sqref="D217">
    <cfRule type="cellIs" dxfId="4478" priority="5363" stopIfTrue="1" operator="equal">
      <formula>"P"</formula>
    </cfRule>
  </conditionalFormatting>
  <conditionalFormatting sqref="D220">
    <cfRule type="cellIs" dxfId="4477" priority="5362" stopIfTrue="1" operator="equal">
      <formula>"P"</formula>
    </cfRule>
  </conditionalFormatting>
  <conditionalFormatting sqref="D219">
    <cfRule type="cellIs" dxfId="4476" priority="5361" stopIfTrue="1" operator="equal">
      <formula>"P"</formula>
    </cfRule>
  </conditionalFormatting>
  <conditionalFormatting sqref="D218">
    <cfRule type="cellIs" dxfId="4475" priority="5360" stopIfTrue="1" operator="equal">
      <formula>"P"</formula>
    </cfRule>
  </conditionalFormatting>
  <conditionalFormatting sqref="D219">
    <cfRule type="cellIs" dxfId="4474" priority="5359" stopIfTrue="1" operator="equal">
      <formula>"P"</formula>
    </cfRule>
  </conditionalFormatting>
  <conditionalFormatting sqref="D218">
    <cfRule type="cellIs" dxfId="4473" priority="5358" stopIfTrue="1" operator="equal">
      <formula>"P"</formula>
    </cfRule>
  </conditionalFormatting>
  <conditionalFormatting sqref="D234">
    <cfRule type="cellIs" dxfId="4472" priority="5345" stopIfTrue="1" operator="equal">
      <formula>"P"</formula>
    </cfRule>
  </conditionalFormatting>
  <conditionalFormatting sqref="D310:D311">
    <cfRule type="cellIs" dxfId="4471" priority="5312" stopIfTrue="1" operator="equal">
      <formula>"P"</formula>
    </cfRule>
  </conditionalFormatting>
  <conditionalFormatting sqref="D312">
    <cfRule type="cellIs" dxfId="4470" priority="5303" stopIfTrue="1" operator="equal">
      <formula>"P"</formula>
    </cfRule>
  </conditionalFormatting>
  <conditionalFormatting sqref="J248:L248">
    <cfRule type="cellIs" dxfId="4469" priority="5236" stopIfTrue="1" operator="equal">
      <formula>"P"</formula>
    </cfRule>
  </conditionalFormatting>
  <conditionalFormatting sqref="J581">
    <cfRule type="cellIs" dxfId="4468" priority="5234" stopIfTrue="1" operator="equal">
      <formula>"P"</formula>
    </cfRule>
  </conditionalFormatting>
  <conditionalFormatting sqref="D571">
    <cfRule type="cellIs" dxfId="4467" priority="5232" stopIfTrue="1" operator="equal">
      <formula>"P"</formula>
    </cfRule>
  </conditionalFormatting>
  <conditionalFormatting sqref="J558:J581">
    <cfRule type="cellIs" dxfId="4466" priority="5231" stopIfTrue="1" operator="equal">
      <formula>"P"</formula>
    </cfRule>
  </conditionalFormatting>
  <conditionalFormatting sqref="J573">
    <cfRule type="cellIs" dxfId="4465" priority="5230" stopIfTrue="1" operator="equal">
      <formula>"P"</formula>
    </cfRule>
  </conditionalFormatting>
  <conditionalFormatting sqref="D580">
    <cfRule type="cellIs" dxfId="4464" priority="5229" stopIfTrue="1" operator="equal">
      <formula>"P"</formula>
    </cfRule>
  </conditionalFormatting>
  <conditionalFormatting sqref="D570">
    <cfRule type="cellIs" dxfId="4463" priority="5228" stopIfTrue="1" operator="equal">
      <formula>"P"</formula>
    </cfRule>
  </conditionalFormatting>
  <conditionalFormatting sqref="J579">
    <cfRule type="cellIs" dxfId="4462" priority="5227" stopIfTrue="1" operator="equal">
      <formula>"P"</formula>
    </cfRule>
  </conditionalFormatting>
  <conditionalFormatting sqref="D579">
    <cfRule type="cellIs" dxfId="4461" priority="5226" stopIfTrue="1" operator="equal">
      <formula>"P"</formula>
    </cfRule>
  </conditionalFormatting>
  <conditionalFormatting sqref="J574">
    <cfRule type="cellIs" dxfId="4460" priority="5225" stopIfTrue="1" operator="equal">
      <formula>"P"</formula>
    </cfRule>
  </conditionalFormatting>
  <conditionalFormatting sqref="J577">
    <cfRule type="cellIs" dxfId="4459" priority="5224" stopIfTrue="1" operator="equal">
      <formula>"P"</formula>
    </cfRule>
  </conditionalFormatting>
  <conditionalFormatting sqref="J572">
    <cfRule type="cellIs" dxfId="4458" priority="5222" stopIfTrue="1" operator="equal">
      <formula>"P"</formula>
    </cfRule>
  </conditionalFormatting>
  <conditionalFormatting sqref="J573">
    <cfRule type="cellIs" dxfId="4457" priority="5221" stopIfTrue="1" operator="equal">
      <formula>"P"</formula>
    </cfRule>
  </conditionalFormatting>
  <conditionalFormatting sqref="J576">
    <cfRule type="cellIs" dxfId="4456" priority="5220" stopIfTrue="1" operator="equal">
      <formula>"P"</formula>
    </cfRule>
  </conditionalFormatting>
  <conditionalFormatting sqref="D218">
    <cfRule type="cellIs" dxfId="4455" priority="5050" stopIfTrue="1" operator="equal">
      <formula>"P"</formula>
    </cfRule>
  </conditionalFormatting>
  <conditionalFormatting sqref="D221">
    <cfRule type="cellIs" dxfId="4454" priority="5149" stopIfTrue="1" operator="equal">
      <formula>"P"</formula>
    </cfRule>
  </conditionalFormatting>
  <conditionalFormatting sqref="D222">
    <cfRule type="cellIs" dxfId="4453" priority="5043" stopIfTrue="1" operator="equal">
      <formula>"P"</formula>
    </cfRule>
  </conditionalFormatting>
  <conditionalFormatting sqref="X775">
    <cfRule type="cellIs" dxfId="4452" priority="5169" stopIfTrue="1" operator="equal">
      <formula>"P"</formula>
    </cfRule>
  </conditionalFormatting>
  <conditionalFormatting sqref="X754:X775">
    <cfRule type="cellIs" dxfId="4451" priority="5170" stopIfTrue="1" operator="equal">
      <formula>"P"</formula>
    </cfRule>
  </conditionalFormatting>
  <conditionalFormatting sqref="D14">
    <cfRule type="cellIs" dxfId="4450" priority="5168" stopIfTrue="1" operator="equal">
      <formula>"P"</formula>
    </cfRule>
  </conditionalFormatting>
  <conditionalFormatting sqref="Q110:S110">
    <cfRule type="cellIs" dxfId="4449" priority="5167" stopIfTrue="1" operator="equal">
      <formula>"P"</formula>
    </cfRule>
  </conditionalFormatting>
  <conditionalFormatting sqref="D216">
    <cfRule type="cellIs" dxfId="4448" priority="5165" stopIfTrue="1" operator="equal">
      <formula>"P"</formula>
    </cfRule>
  </conditionalFormatting>
  <conditionalFormatting sqref="D216">
    <cfRule type="cellIs" dxfId="4447" priority="5163" stopIfTrue="1" operator="equal">
      <formula>"P"</formula>
    </cfRule>
  </conditionalFormatting>
  <conditionalFormatting sqref="D216">
    <cfRule type="cellIs" dxfId="4446" priority="5164" stopIfTrue="1" operator="equal">
      <formula>"P"</formula>
    </cfRule>
  </conditionalFormatting>
  <conditionalFormatting sqref="D387">
    <cfRule type="cellIs" dxfId="4445" priority="5162" stopIfTrue="1" operator="equal">
      <formula>"P"</formula>
    </cfRule>
  </conditionalFormatting>
  <conditionalFormatting sqref="D580">
    <cfRule type="cellIs" dxfId="4444" priority="5161" stopIfTrue="1" operator="equal">
      <formula>"P"</formula>
    </cfRule>
  </conditionalFormatting>
  <conditionalFormatting sqref="D570">
    <cfRule type="cellIs" dxfId="4443" priority="5160" stopIfTrue="1" operator="equal">
      <formula>"P"</formula>
    </cfRule>
  </conditionalFormatting>
  <conditionalFormatting sqref="D579">
    <cfRule type="cellIs" dxfId="4442" priority="5159" stopIfTrue="1" operator="equal">
      <formula>"P"</formula>
    </cfRule>
  </conditionalFormatting>
  <conditionalFormatting sqref="D569">
    <cfRule type="cellIs" dxfId="4441" priority="5158" stopIfTrue="1" operator="equal">
      <formula>"P"</formula>
    </cfRule>
  </conditionalFormatting>
  <conditionalFormatting sqref="D210">
    <cfRule type="cellIs" dxfId="4440" priority="5152" stopIfTrue="1" operator="equal">
      <formula>"P"</formula>
    </cfRule>
  </conditionalFormatting>
  <conditionalFormatting sqref="D578">
    <cfRule type="cellIs" dxfId="4439" priority="5156" stopIfTrue="1" operator="equal">
      <formula>"P"</formula>
    </cfRule>
  </conditionalFormatting>
  <conditionalFormatting sqref="D222">
    <cfRule type="cellIs" dxfId="4438" priority="5154" stopIfTrue="1" operator="equal">
      <formula>"P"</formula>
    </cfRule>
  </conditionalFormatting>
  <conditionalFormatting sqref="D211">
    <cfRule type="cellIs" dxfId="4437" priority="5155" stopIfTrue="1" operator="equal">
      <formula>"P"</formula>
    </cfRule>
  </conditionalFormatting>
  <conditionalFormatting sqref="D221">
    <cfRule type="cellIs" dxfId="4436" priority="5153" stopIfTrue="1" operator="equal">
      <formula>"P"</formula>
    </cfRule>
  </conditionalFormatting>
  <conditionalFormatting sqref="D220">
    <cfRule type="cellIs" dxfId="4435" priority="5151" stopIfTrue="1" operator="equal">
      <formula>"P"</formula>
    </cfRule>
  </conditionalFormatting>
  <conditionalFormatting sqref="D218">
    <cfRule type="cellIs" dxfId="4434" priority="5150" stopIfTrue="1" operator="equal">
      <formula>"P"</formula>
    </cfRule>
  </conditionalFormatting>
  <conditionalFormatting sqref="D216">
    <cfRule type="cellIs" dxfId="4433" priority="5110" stopIfTrue="1" operator="equal">
      <formula>"P"</formula>
    </cfRule>
  </conditionalFormatting>
  <conditionalFormatting sqref="D218">
    <cfRule type="cellIs" dxfId="4432" priority="5109" stopIfTrue="1" operator="equal">
      <formula>"P"</formula>
    </cfRule>
  </conditionalFormatting>
  <conditionalFormatting sqref="D234">
    <cfRule type="cellIs" dxfId="4431" priority="5103" stopIfTrue="1" operator="equal">
      <formula>"P"</formula>
    </cfRule>
  </conditionalFormatting>
  <conditionalFormatting sqref="D218">
    <cfRule type="cellIs" dxfId="4430" priority="5112" stopIfTrue="1" operator="equal">
      <formula>"P"</formula>
    </cfRule>
  </conditionalFormatting>
  <conditionalFormatting sqref="D219">
    <cfRule type="cellIs" dxfId="4429" priority="5113" stopIfTrue="1" operator="equal">
      <formula>"P"</formula>
    </cfRule>
  </conditionalFormatting>
  <conditionalFormatting sqref="D234">
    <cfRule type="cellIs" dxfId="4428" priority="5111" stopIfTrue="1" operator="equal">
      <formula>"P"</formula>
    </cfRule>
  </conditionalFormatting>
  <conditionalFormatting sqref="D234">
    <cfRule type="cellIs" dxfId="4427" priority="5108" stopIfTrue="1" operator="equal">
      <formula>"P"</formula>
    </cfRule>
  </conditionalFormatting>
  <conditionalFormatting sqref="D217">
    <cfRule type="cellIs" dxfId="4426" priority="5107" stopIfTrue="1" operator="equal">
      <formula>"P"</formula>
    </cfRule>
  </conditionalFormatting>
  <conditionalFormatting sqref="D218">
    <cfRule type="cellIs" dxfId="4425" priority="5106" stopIfTrue="1" operator="equal">
      <formula>"P"</formula>
    </cfRule>
  </conditionalFormatting>
  <conditionalFormatting sqref="D217">
    <cfRule type="cellIs" dxfId="4424" priority="5104" stopIfTrue="1" operator="equal">
      <formula>"P"</formula>
    </cfRule>
  </conditionalFormatting>
  <conditionalFormatting sqref="D234">
    <cfRule type="cellIs" dxfId="4423" priority="5105" stopIfTrue="1" operator="equal">
      <formula>"P"</formula>
    </cfRule>
  </conditionalFormatting>
  <conditionalFormatting sqref="D220">
    <cfRule type="cellIs" dxfId="4422" priority="5148" stopIfTrue="1" operator="equal">
      <formula>"P"</formula>
    </cfRule>
  </conditionalFormatting>
  <conditionalFormatting sqref="D219">
    <cfRule type="cellIs" dxfId="4421" priority="5147" stopIfTrue="1" operator="equal">
      <formula>"P"</formula>
    </cfRule>
  </conditionalFormatting>
  <conditionalFormatting sqref="D234">
    <cfRule type="cellIs" dxfId="4420" priority="5146" stopIfTrue="1" operator="equal">
      <formula>"P"</formula>
    </cfRule>
  </conditionalFormatting>
  <conditionalFormatting sqref="D221">
    <cfRule type="cellIs" dxfId="4419" priority="5145" stopIfTrue="1" operator="equal">
      <formula>"P"</formula>
    </cfRule>
  </conditionalFormatting>
  <conditionalFormatting sqref="D220">
    <cfRule type="cellIs" dxfId="4418" priority="5144" stopIfTrue="1" operator="equal">
      <formula>"P"</formula>
    </cfRule>
  </conditionalFormatting>
  <conditionalFormatting sqref="D219">
    <cfRule type="cellIs" dxfId="4417" priority="5143" stopIfTrue="1" operator="equal">
      <formula>"P"</formula>
    </cfRule>
  </conditionalFormatting>
  <conditionalFormatting sqref="D220">
    <cfRule type="cellIs" dxfId="4416" priority="5142" stopIfTrue="1" operator="equal">
      <formula>"P"</formula>
    </cfRule>
  </conditionalFormatting>
  <conditionalFormatting sqref="D219">
    <cfRule type="cellIs" dxfId="4415" priority="5141" stopIfTrue="1" operator="equal">
      <formula>"P"</formula>
    </cfRule>
  </conditionalFormatting>
  <conditionalFormatting sqref="D221">
    <cfRule type="cellIs" dxfId="4414" priority="5139" stopIfTrue="1" operator="equal">
      <formula>"P"</formula>
    </cfRule>
  </conditionalFormatting>
  <conditionalFormatting sqref="D210">
    <cfRule type="cellIs" dxfId="4413" priority="5140" stopIfTrue="1" operator="equal">
      <formula>"P"</formula>
    </cfRule>
  </conditionalFormatting>
  <conditionalFormatting sqref="D220">
    <cfRule type="cellIs" dxfId="4412" priority="5138" stopIfTrue="1" operator="equal">
      <formula>"P"</formula>
    </cfRule>
  </conditionalFormatting>
  <conditionalFormatting sqref="D219">
    <cfRule type="cellIs" dxfId="4411" priority="5137" stopIfTrue="1" operator="equal">
      <formula>"P"</formula>
    </cfRule>
  </conditionalFormatting>
  <conditionalFormatting sqref="D234">
    <cfRule type="cellIs" dxfId="4410" priority="5136" stopIfTrue="1" operator="equal">
      <formula>"P"</formula>
    </cfRule>
  </conditionalFormatting>
  <conditionalFormatting sqref="D220">
    <cfRule type="cellIs" dxfId="4409" priority="5135" stopIfTrue="1" operator="equal">
      <formula>"P"</formula>
    </cfRule>
  </conditionalFormatting>
  <conditionalFormatting sqref="D219">
    <cfRule type="cellIs" dxfId="4408" priority="5134" stopIfTrue="1" operator="equal">
      <formula>"P"</formula>
    </cfRule>
  </conditionalFormatting>
  <conditionalFormatting sqref="D218">
    <cfRule type="cellIs" dxfId="4407" priority="5133" stopIfTrue="1" operator="equal">
      <formula>"P"</formula>
    </cfRule>
  </conditionalFormatting>
  <conditionalFormatting sqref="D217">
    <cfRule type="cellIs" dxfId="4406" priority="5132" stopIfTrue="1" operator="equal">
      <formula>"P"</formula>
    </cfRule>
  </conditionalFormatting>
  <conditionalFormatting sqref="D220">
    <cfRule type="cellIs" dxfId="4405" priority="5131" stopIfTrue="1" operator="equal">
      <formula>"P"</formula>
    </cfRule>
  </conditionalFormatting>
  <conditionalFormatting sqref="D219">
    <cfRule type="cellIs" dxfId="4404" priority="5130" stopIfTrue="1" operator="equal">
      <formula>"P"</formula>
    </cfRule>
  </conditionalFormatting>
  <conditionalFormatting sqref="D218">
    <cfRule type="cellIs" dxfId="4403" priority="5129" stopIfTrue="1" operator="equal">
      <formula>"P"</formula>
    </cfRule>
  </conditionalFormatting>
  <conditionalFormatting sqref="D219">
    <cfRule type="cellIs" dxfId="4402" priority="5128" stopIfTrue="1" operator="equal">
      <formula>"P"</formula>
    </cfRule>
  </conditionalFormatting>
  <conditionalFormatting sqref="D218">
    <cfRule type="cellIs" dxfId="4401" priority="5127" stopIfTrue="1" operator="equal">
      <formula>"P"</formula>
    </cfRule>
  </conditionalFormatting>
  <conditionalFormatting sqref="D220">
    <cfRule type="cellIs" dxfId="4400" priority="5126" stopIfTrue="1" operator="equal">
      <formula>"P"</formula>
    </cfRule>
  </conditionalFormatting>
  <conditionalFormatting sqref="D219">
    <cfRule type="cellIs" dxfId="4399" priority="5125" stopIfTrue="1" operator="equal">
      <formula>"P"</formula>
    </cfRule>
  </conditionalFormatting>
  <conditionalFormatting sqref="D218">
    <cfRule type="cellIs" dxfId="4398" priority="5124" stopIfTrue="1" operator="equal">
      <formula>"P"</formula>
    </cfRule>
  </conditionalFormatting>
  <conditionalFormatting sqref="D217">
    <cfRule type="cellIs" dxfId="4397" priority="5123" stopIfTrue="1" operator="equal">
      <formula>"P"</formula>
    </cfRule>
  </conditionalFormatting>
  <conditionalFormatting sqref="D219">
    <cfRule type="cellIs" dxfId="4396" priority="5122" stopIfTrue="1" operator="equal">
      <formula>"P"</formula>
    </cfRule>
  </conditionalFormatting>
  <conditionalFormatting sqref="D218">
    <cfRule type="cellIs" dxfId="4395" priority="5121" stopIfTrue="1" operator="equal">
      <formula>"P"</formula>
    </cfRule>
  </conditionalFormatting>
  <conditionalFormatting sqref="D234">
    <cfRule type="cellIs" dxfId="4394" priority="5120" stopIfTrue="1" operator="equal">
      <formula>"P"</formula>
    </cfRule>
  </conditionalFormatting>
  <conditionalFormatting sqref="D216">
    <cfRule type="cellIs" dxfId="4393" priority="5119" stopIfTrue="1" operator="equal">
      <formula>"P"</formula>
    </cfRule>
  </conditionalFormatting>
  <conditionalFormatting sqref="D219">
    <cfRule type="cellIs" dxfId="4392" priority="5118" stopIfTrue="1" operator="equal">
      <formula>"P"</formula>
    </cfRule>
  </conditionalFormatting>
  <conditionalFormatting sqref="D218">
    <cfRule type="cellIs" dxfId="4391" priority="5117" stopIfTrue="1" operator="equal">
      <formula>"P"</formula>
    </cfRule>
  </conditionalFormatting>
  <conditionalFormatting sqref="D234">
    <cfRule type="cellIs" dxfId="4390" priority="5116" stopIfTrue="1" operator="equal">
      <formula>"P"</formula>
    </cfRule>
  </conditionalFormatting>
  <conditionalFormatting sqref="D218">
    <cfRule type="cellIs" dxfId="4389" priority="5115" stopIfTrue="1" operator="equal">
      <formula>"P"</formula>
    </cfRule>
  </conditionalFormatting>
  <conditionalFormatting sqref="D234">
    <cfRule type="cellIs" dxfId="4388" priority="5114" stopIfTrue="1" operator="equal">
      <formula>"P"</formula>
    </cfRule>
  </conditionalFormatting>
  <conditionalFormatting sqref="D217">
    <cfRule type="cellIs" dxfId="4387" priority="5102" stopIfTrue="1" operator="equal">
      <formula>"P"</formula>
    </cfRule>
  </conditionalFormatting>
  <conditionalFormatting sqref="D215">
    <cfRule type="cellIs" dxfId="4386" priority="5101" stopIfTrue="1" operator="equal">
      <formula>"P"</formula>
    </cfRule>
  </conditionalFormatting>
  <conditionalFormatting sqref="D215">
    <cfRule type="cellIs" dxfId="4385" priority="5099" stopIfTrue="1" operator="equal">
      <formula>"P"</formula>
    </cfRule>
  </conditionalFormatting>
  <conditionalFormatting sqref="D215">
    <cfRule type="cellIs" dxfId="4384" priority="5100" stopIfTrue="1" operator="equal">
      <formula>"P"</formula>
    </cfRule>
  </conditionalFormatting>
  <conditionalFormatting sqref="D224">
    <cfRule type="cellIs" dxfId="4383" priority="5098" stopIfTrue="1" operator="equal">
      <formula>"P"</formula>
    </cfRule>
  </conditionalFormatting>
  <conditionalFormatting sqref="D223">
    <cfRule type="cellIs" dxfId="4382" priority="5097" stopIfTrue="1" operator="equal">
      <formula>"P"</formula>
    </cfRule>
  </conditionalFormatting>
  <conditionalFormatting sqref="D222">
    <cfRule type="cellIs" dxfId="4381" priority="5096" stopIfTrue="1" operator="equal">
      <formula>"P"</formula>
    </cfRule>
  </conditionalFormatting>
  <conditionalFormatting sqref="D220">
    <cfRule type="cellIs" dxfId="4380" priority="5095" stopIfTrue="1" operator="equal">
      <formula>"P"</formula>
    </cfRule>
  </conditionalFormatting>
  <conditionalFormatting sqref="D234">
    <cfRule type="cellIs" dxfId="4379" priority="5056" stopIfTrue="1" operator="equal">
      <formula>"P"</formula>
    </cfRule>
  </conditionalFormatting>
  <conditionalFormatting sqref="D220">
    <cfRule type="cellIs" dxfId="4378" priority="5055" stopIfTrue="1" operator="equal">
      <formula>"P"</formula>
    </cfRule>
  </conditionalFormatting>
  <conditionalFormatting sqref="D219">
    <cfRule type="cellIs" dxfId="4377" priority="5049" stopIfTrue="1" operator="equal">
      <formula>"P"</formula>
    </cfRule>
  </conditionalFormatting>
  <conditionalFormatting sqref="D220">
    <cfRule type="cellIs" dxfId="4376" priority="5058" stopIfTrue="1" operator="equal">
      <formula>"P"</formula>
    </cfRule>
  </conditionalFormatting>
  <conditionalFormatting sqref="D221">
    <cfRule type="cellIs" dxfId="4375" priority="5059" stopIfTrue="1" operator="equal">
      <formula>"P"</formula>
    </cfRule>
  </conditionalFormatting>
  <conditionalFormatting sqref="D219">
    <cfRule type="cellIs" dxfId="4374" priority="5057" stopIfTrue="1" operator="equal">
      <formula>"P"</formula>
    </cfRule>
  </conditionalFormatting>
  <conditionalFormatting sqref="D219">
    <cfRule type="cellIs" dxfId="4373" priority="5054" stopIfTrue="1" operator="equal">
      <formula>"P"</formula>
    </cfRule>
  </conditionalFormatting>
  <conditionalFormatting sqref="D218">
    <cfRule type="cellIs" dxfId="4372" priority="5053" stopIfTrue="1" operator="equal">
      <formula>"P"</formula>
    </cfRule>
  </conditionalFormatting>
  <conditionalFormatting sqref="D220">
    <cfRule type="cellIs" dxfId="4371" priority="5052" stopIfTrue="1" operator="equal">
      <formula>"P"</formula>
    </cfRule>
  </conditionalFormatting>
  <conditionalFormatting sqref="D219">
    <cfRule type="cellIs" dxfId="4370" priority="5051" stopIfTrue="1" operator="equal">
      <formula>"P"</formula>
    </cfRule>
  </conditionalFormatting>
  <conditionalFormatting sqref="D223">
    <cfRule type="cellIs" dxfId="4369" priority="5094" stopIfTrue="1" operator="equal">
      <formula>"P"</formula>
    </cfRule>
  </conditionalFormatting>
  <conditionalFormatting sqref="D222">
    <cfRule type="cellIs" dxfId="4368" priority="5093" stopIfTrue="1" operator="equal">
      <formula>"P"</formula>
    </cfRule>
  </conditionalFormatting>
  <conditionalFormatting sqref="D221">
    <cfRule type="cellIs" dxfId="4367" priority="5092" stopIfTrue="1" operator="equal">
      <formula>"P"</formula>
    </cfRule>
  </conditionalFormatting>
  <conditionalFormatting sqref="D219">
    <cfRule type="cellIs" dxfId="4366" priority="5091" stopIfTrue="1" operator="equal">
      <formula>"P"</formula>
    </cfRule>
  </conditionalFormatting>
  <conditionalFormatting sqref="D223">
    <cfRule type="cellIs" dxfId="4365" priority="5090" stopIfTrue="1" operator="equal">
      <formula>"P"</formula>
    </cfRule>
  </conditionalFormatting>
  <conditionalFormatting sqref="D222">
    <cfRule type="cellIs" dxfId="4364" priority="5089" stopIfTrue="1" operator="equal">
      <formula>"P"</formula>
    </cfRule>
  </conditionalFormatting>
  <conditionalFormatting sqref="D221">
    <cfRule type="cellIs" dxfId="4363" priority="5088" stopIfTrue="1" operator="equal">
      <formula>"P"</formula>
    </cfRule>
  </conditionalFormatting>
  <conditionalFormatting sqref="D222">
    <cfRule type="cellIs" dxfId="4362" priority="5087" stopIfTrue="1" operator="equal">
      <formula>"P"</formula>
    </cfRule>
  </conditionalFormatting>
  <conditionalFormatting sqref="D221">
    <cfRule type="cellIs" dxfId="4361" priority="5086" stopIfTrue="1" operator="equal">
      <formula>"P"</formula>
    </cfRule>
  </conditionalFormatting>
  <conditionalFormatting sqref="D223">
    <cfRule type="cellIs" dxfId="4360" priority="5085" stopIfTrue="1" operator="equal">
      <formula>"P"</formula>
    </cfRule>
  </conditionalFormatting>
  <conditionalFormatting sqref="D222">
    <cfRule type="cellIs" dxfId="4359" priority="5084" stopIfTrue="1" operator="equal">
      <formula>"P"</formula>
    </cfRule>
  </conditionalFormatting>
  <conditionalFormatting sqref="D221">
    <cfRule type="cellIs" dxfId="4358" priority="5083" stopIfTrue="1" operator="equal">
      <formula>"P"</formula>
    </cfRule>
  </conditionalFormatting>
  <conditionalFormatting sqref="D219">
    <cfRule type="cellIs" dxfId="4357" priority="5082" stopIfTrue="1" operator="equal">
      <formula>"P"</formula>
    </cfRule>
  </conditionalFormatting>
  <conditionalFormatting sqref="D222">
    <cfRule type="cellIs" dxfId="4356" priority="5081" stopIfTrue="1" operator="equal">
      <formula>"P"</formula>
    </cfRule>
  </conditionalFormatting>
  <conditionalFormatting sqref="D221">
    <cfRule type="cellIs" dxfId="4355" priority="5080" stopIfTrue="1" operator="equal">
      <formula>"P"</formula>
    </cfRule>
  </conditionalFormatting>
  <conditionalFormatting sqref="D220">
    <cfRule type="cellIs" dxfId="4354" priority="5079" stopIfTrue="1" operator="equal">
      <formula>"P"</formula>
    </cfRule>
  </conditionalFormatting>
  <conditionalFormatting sqref="D218">
    <cfRule type="cellIs" dxfId="4353" priority="5078" stopIfTrue="1" operator="equal">
      <formula>"P"</formula>
    </cfRule>
  </conditionalFormatting>
  <conditionalFormatting sqref="D222">
    <cfRule type="cellIs" dxfId="4352" priority="5077" stopIfTrue="1" operator="equal">
      <formula>"P"</formula>
    </cfRule>
  </conditionalFormatting>
  <conditionalFormatting sqref="D221">
    <cfRule type="cellIs" dxfId="4351" priority="5076" stopIfTrue="1" operator="equal">
      <formula>"P"</formula>
    </cfRule>
  </conditionalFormatting>
  <conditionalFormatting sqref="D220">
    <cfRule type="cellIs" dxfId="4350" priority="5075" stopIfTrue="1" operator="equal">
      <formula>"P"</formula>
    </cfRule>
  </conditionalFormatting>
  <conditionalFormatting sqref="D221">
    <cfRule type="cellIs" dxfId="4349" priority="5074" stopIfTrue="1" operator="equal">
      <formula>"P"</formula>
    </cfRule>
  </conditionalFormatting>
  <conditionalFormatting sqref="D220">
    <cfRule type="cellIs" dxfId="4348" priority="5073" stopIfTrue="1" operator="equal">
      <formula>"P"</formula>
    </cfRule>
  </conditionalFormatting>
  <conditionalFormatting sqref="D222">
    <cfRule type="cellIs" dxfId="4347" priority="5072" stopIfTrue="1" operator="equal">
      <formula>"P"</formula>
    </cfRule>
  </conditionalFormatting>
  <conditionalFormatting sqref="D221">
    <cfRule type="cellIs" dxfId="4346" priority="5071" stopIfTrue="1" operator="equal">
      <formula>"P"</formula>
    </cfRule>
  </conditionalFormatting>
  <conditionalFormatting sqref="D220">
    <cfRule type="cellIs" dxfId="4345" priority="5070" stopIfTrue="1" operator="equal">
      <formula>"P"</formula>
    </cfRule>
  </conditionalFormatting>
  <conditionalFormatting sqref="D218">
    <cfRule type="cellIs" dxfId="4344" priority="5069" stopIfTrue="1" operator="equal">
      <formula>"P"</formula>
    </cfRule>
  </conditionalFormatting>
  <conditionalFormatting sqref="D221">
    <cfRule type="cellIs" dxfId="4343" priority="5068" stopIfTrue="1" operator="equal">
      <formula>"P"</formula>
    </cfRule>
  </conditionalFormatting>
  <conditionalFormatting sqref="D220">
    <cfRule type="cellIs" dxfId="4342" priority="5067" stopIfTrue="1" operator="equal">
      <formula>"P"</formula>
    </cfRule>
  </conditionalFormatting>
  <conditionalFormatting sqref="D219">
    <cfRule type="cellIs" dxfId="4341" priority="5066" stopIfTrue="1" operator="equal">
      <formula>"P"</formula>
    </cfRule>
  </conditionalFormatting>
  <conditionalFormatting sqref="D234">
    <cfRule type="cellIs" dxfId="4340" priority="5065" stopIfTrue="1" operator="equal">
      <formula>"P"</formula>
    </cfRule>
  </conditionalFormatting>
  <conditionalFormatting sqref="D221">
    <cfRule type="cellIs" dxfId="4339" priority="5064" stopIfTrue="1" operator="equal">
      <formula>"P"</formula>
    </cfRule>
  </conditionalFormatting>
  <conditionalFormatting sqref="D220">
    <cfRule type="cellIs" dxfId="4338" priority="5063" stopIfTrue="1" operator="equal">
      <formula>"P"</formula>
    </cfRule>
  </conditionalFormatting>
  <conditionalFormatting sqref="D219">
    <cfRule type="cellIs" dxfId="4337" priority="5062" stopIfTrue="1" operator="equal">
      <formula>"P"</formula>
    </cfRule>
  </conditionalFormatting>
  <conditionalFormatting sqref="D220">
    <cfRule type="cellIs" dxfId="4336" priority="5061" stopIfTrue="1" operator="equal">
      <formula>"P"</formula>
    </cfRule>
  </conditionalFormatting>
  <conditionalFormatting sqref="D219">
    <cfRule type="cellIs" dxfId="4335" priority="5060" stopIfTrue="1" operator="equal">
      <formula>"P"</formula>
    </cfRule>
  </conditionalFormatting>
  <conditionalFormatting sqref="D218">
    <cfRule type="cellIs" dxfId="4334" priority="5048" stopIfTrue="1" operator="equal">
      <formula>"P"</formula>
    </cfRule>
  </conditionalFormatting>
  <conditionalFormatting sqref="D217">
    <cfRule type="cellIs" dxfId="4333" priority="5047" stopIfTrue="1" operator="equal">
      <formula>"P"</formula>
    </cfRule>
  </conditionalFormatting>
  <conditionalFormatting sqref="D217">
    <cfRule type="cellIs" dxfId="4332" priority="5045" stopIfTrue="1" operator="equal">
      <formula>"P"</formula>
    </cfRule>
  </conditionalFormatting>
  <conditionalFormatting sqref="D217">
    <cfRule type="cellIs" dxfId="4331" priority="5046" stopIfTrue="1" operator="equal">
      <formula>"P"</formula>
    </cfRule>
  </conditionalFormatting>
  <conditionalFormatting sqref="D223">
    <cfRule type="cellIs" dxfId="4330" priority="5044" stopIfTrue="1" operator="equal">
      <formula>"P"</formula>
    </cfRule>
  </conditionalFormatting>
  <conditionalFormatting sqref="D221">
    <cfRule type="cellIs" dxfId="4329" priority="5042" stopIfTrue="1" operator="equal">
      <formula>"P"</formula>
    </cfRule>
  </conditionalFormatting>
  <conditionalFormatting sqref="D219">
    <cfRule type="cellIs" dxfId="4328" priority="5041" stopIfTrue="1" operator="equal">
      <formula>"P"</formula>
    </cfRule>
  </conditionalFormatting>
  <conditionalFormatting sqref="D217">
    <cfRule type="cellIs" dxfId="4327" priority="5002" stopIfTrue="1" operator="equal">
      <formula>"P"</formula>
    </cfRule>
  </conditionalFormatting>
  <conditionalFormatting sqref="D219">
    <cfRule type="cellIs" dxfId="4326" priority="5001" stopIfTrue="1" operator="equal">
      <formula>"P"</formula>
    </cfRule>
  </conditionalFormatting>
  <conditionalFormatting sqref="D218">
    <cfRule type="cellIs" dxfId="4325" priority="4995" stopIfTrue="1" operator="equal">
      <formula>"P"</formula>
    </cfRule>
  </conditionalFormatting>
  <conditionalFormatting sqref="D219">
    <cfRule type="cellIs" dxfId="4324" priority="5004" stopIfTrue="1" operator="equal">
      <formula>"P"</formula>
    </cfRule>
  </conditionalFormatting>
  <conditionalFormatting sqref="D220">
    <cfRule type="cellIs" dxfId="4323" priority="5005" stopIfTrue="1" operator="equal">
      <formula>"P"</formula>
    </cfRule>
  </conditionalFormatting>
  <conditionalFormatting sqref="D218">
    <cfRule type="cellIs" dxfId="4322" priority="5003" stopIfTrue="1" operator="equal">
      <formula>"P"</formula>
    </cfRule>
  </conditionalFormatting>
  <conditionalFormatting sqref="D218">
    <cfRule type="cellIs" dxfId="4321" priority="5000" stopIfTrue="1" operator="equal">
      <formula>"P"</formula>
    </cfRule>
  </conditionalFormatting>
  <conditionalFormatting sqref="D234">
    <cfRule type="cellIs" dxfId="4320" priority="4999" stopIfTrue="1" operator="equal">
      <formula>"P"</formula>
    </cfRule>
  </conditionalFormatting>
  <conditionalFormatting sqref="D219">
    <cfRule type="cellIs" dxfId="4319" priority="4998" stopIfTrue="1" operator="equal">
      <formula>"P"</formula>
    </cfRule>
  </conditionalFormatting>
  <conditionalFormatting sqref="D234">
    <cfRule type="cellIs" dxfId="4318" priority="4996" stopIfTrue="1" operator="equal">
      <formula>"P"</formula>
    </cfRule>
  </conditionalFormatting>
  <conditionalFormatting sqref="D218">
    <cfRule type="cellIs" dxfId="4317" priority="4997" stopIfTrue="1" operator="equal">
      <formula>"P"</formula>
    </cfRule>
  </conditionalFormatting>
  <conditionalFormatting sqref="D222">
    <cfRule type="cellIs" dxfId="4316" priority="5040" stopIfTrue="1" operator="equal">
      <formula>"P"</formula>
    </cfRule>
  </conditionalFormatting>
  <conditionalFormatting sqref="D221">
    <cfRule type="cellIs" dxfId="4315" priority="5039" stopIfTrue="1" operator="equal">
      <formula>"P"</formula>
    </cfRule>
  </conditionalFormatting>
  <conditionalFormatting sqref="D220">
    <cfRule type="cellIs" dxfId="4314" priority="5038" stopIfTrue="1" operator="equal">
      <formula>"P"</formula>
    </cfRule>
  </conditionalFormatting>
  <conditionalFormatting sqref="D218">
    <cfRule type="cellIs" dxfId="4313" priority="5037" stopIfTrue="1" operator="equal">
      <formula>"P"</formula>
    </cfRule>
  </conditionalFormatting>
  <conditionalFormatting sqref="D222">
    <cfRule type="cellIs" dxfId="4312" priority="5036" stopIfTrue="1" operator="equal">
      <formula>"P"</formula>
    </cfRule>
  </conditionalFormatting>
  <conditionalFormatting sqref="D221">
    <cfRule type="cellIs" dxfId="4311" priority="5035" stopIfTrue="1" operator="equal">
      <formula>"P"</formula>
    </cfRule>
  </conditionalFormatting>
  <conditionalFormatting sqref="D220">
    <cfRule type="cellIs" dxfId="4310" priority="5034" stopIfTrue="1" operator="equal">
      <formula>"P"</formula>
    </cfRule>
  </conditionalFormatting>
  <conditionalFormatting sqref="D221">
    <cfRule type="cellIs" dxfId="4309" priority="5033" stopIfTrue="1" operator="equal">
      <formula>"P"</formula>
    </cfRule>
  </conditionalFormatting>
  <conditionalFormatting sqref="D220">
    <cfRule type="cellIs" dxfId="4308" priority="5032" stopIfTrue="1" operator="equal">
      <formula>"P"</formula>
    </cfRule>
  </conditionalFormatting>
  <conditionalFormatting sqref="D222">
    <cfRule type="cellIs" dxfId="4307" priority="5031" stopIfTrue="1" operator="equal">
      <formula>"P"</formula>
    </cfRule>
  </conditionalFormatting>
  <conditionalFormatting sqref="D221">
    <cfRule type="cellIs" dxfId="4306" priority="5030" stopIfTrue="1" operator="equal">
      <formula>"P"</formula>
    </cfRule>
  </conditionalFormatting>
  <conditionalFormatting sqref="D220">
    <cfRule type="cellIs" dxfId="4305" priority="5029" stopIfTrue="1" operator="equal">
      <formula>"P"</formula>
    </cfRule>
  </conditionalFormatting>
  <conditionalFormatting sqref="D218">
    <cfRule type="cellIs" dxfId="4304" priority="5028" stopIfTrue="1" operator="equal">
      <formula>"P"</formula>
    </cfRule>
  </conditionalFormatting>
  <conditionalFormatting sqref="D221">
    <cfRule type="cellIs" dxfId="4303" priority="5027" stopIfTrue="1" operator="equal">
      <formula>"P"</formula>
    </cfRule>
  </conditionalFormatting>
  <conditionalFormatting sqref="D220">
    <cfRule type="cellIs" dxfId="4302" priority="5026" stopIfTrue="1" operator="equal">
      <formula>"P"</formula>
    </cfRule>
  </conditionalFormatting>
  <conditionalFormatting sqref="D219">
    <cfRule type="cellIs" dxfId="4301" priority="5025" stopIfTrue="1" operator="equal">
      <formula>"P"</formula>
    </cfRule>
  </conditionalFormatting>
  <conditionalFormatting sqref="D234">
    <cfRule type="cellIs" dxfId="4300" priority="5024" stopIfTrue="1" operator="equal">
      <formula>"P"</formula>
    </cfRule>
  </conditionalFormatting>
  <conditionalFormatting sqref="D221">
    <cfRule type="cellIs" dxfId="4299" priority="5023" stopIfTrue="1" operator="equal">
      <formula>"P"</formula>
    </cfRule>
  </conditionalFormatting>
  <conditionalFormatting sqref="D220">
    <cfRule type="cellIs" dxfId="4298" priority="5022" stopIfTrue="1" operator="equal">
      <formula>"P"</formula>
    </cfRule>
  </conditionalFormatting>
  <conditionalFormatting sqref="D219">
    <cfRule type="cellIs" dxfId="4297" priority="5021" stopIfTrue="1" operator="equal">
      <formula>"P"</formula>
    </cfRule>
  </conditionalFormatting>
  <conditionalFormatting sqref="D220">
    <cfRule type="cellIs" dxfId="4296" priority="5020" stopIfTrue="1" operator="equal">
      <formula>"P"</formula>
    </cfRule>
  </conditionalFormatting>
  <conditionalFormatting sqref="D219">
    <cfRule type="cellIs" dxfId="4295" priority="5019" stopIfTrue="1" operator="equal">
      <formula>"P"</formula>
    </cfRule>
  </conditionalFormatting>
  <conditionalFormatting sqref="D221">
    <cfRule type="cellIs" dxfId="4294" priority="5018" stopIfTrue="1" operator="equal">
      <formula>"P"</formula>
    </cfRule>
  </conditionalFormatting>
  <conditionalFormatting sqref="D220">
    <cfRule type="cellIs" dxfId="4293" priority="5017" stopIfTrue="1" operator="equal">
      <formula>"P"</formula>
    </cfRule>
  </conditionalFormatting>
  <conditionalFormatting sqref="D219">
    <cfRule type="cellIs" dxfId="4292" priority="5016" stopIfTrue="1" operator="equal">
      <formula>"P"</formula>
    </cfRule>
  </conditionalFormatting>
  <conditionalFormatting sqref="D234">
    <cfRule type="cellIs" dxfId="4291" priority="5015" stopIfTrue="1" operator="equal">
      <formula>"P"</formula>
    </cfRule>
  </conditionalFormatting>
  <conditionalFormatting sqref="D220">
    <cfRule type="cellIs" dxfId="4290" priority="5014" stopIfTrue="1" operator="equal">
      <formula>"P"</formula>
    </cfRule>
  </conditionalFormatting>
  <conditionalFormatting sqref="D219">
    <cfRule type="cellIs" dxfId="4289" priority="5013" stopIfTrue="1" operator="equal">
      <formula>"P"</formula>
    </cfRule>
  </conditionalFormatting>
  <conditionalFormatting sqref="D218">
    <cfRule type="cellIs" dxfId="4288" priority="5012" stopIfTrue="1" operator="equal">
      <formula>"P"</formula>
    </cfRule>
  </conditionalFormatting>
  <conditionalFormatting sqref="D217">
    <cfRule type="cellIs" dxfId="4287" priority="5011" stopIfTrue="1" operator="equal">
      <formula>"P"</formula>
    </cfRule>
  </conditionalFormatting>
  <conditionalFormatting sqref="D220">
    <cfRule type="cellIs" dxfId="4286" priority="5010" stopIfTrue="1" operator="equal">
      <formula>"P"</formula>
    </cfRule>
  </conditionalFormatting>
  <conditionalFormatting sqref="D219">
    <cfRule type="cellIs" dxfId="4285" priority="5009" stopIfTrue="1" operator="equal">
      <formula>"P"</formula>
    </cfRule>
  </conditionalFormatting>
  <conditionalFormatting sqref="D218">
    <cfRule type="cellIs" dxfId="4284" priority="5008" stopIfTrue="1" operator="equal">
      <formula>"P"</formula>
    </cfRule>
  </conditionalFormatting>
  <conditionalFormatting sqref="D219">
    <cfRule type="cellIs" dxfId="4283" priority="5007" stopIfTrue="1" operator="equal">
      <formula>"P"</formula>
    </cfRule>
  </conditionalFormatting>
  <conditionalFormatting sqref="D218">
    <cfRule type="cellIs" dxfId="4282" priority="5006" stopIfTrue="1" operator="equal">
      <formula>"P"</formula>
    </cfRule>
  </conditionalFormatting>
  <conditionalFormatting sqref="D234">
    <cfRule type="cellIs" dxfId="4281" priority="4994" stopIfTrue="1" operator="equal">
      <formula>"P"</formula>
    </cfRule>
  </conditionalFormatting>
  <conditionalFormatting sqref="D216">
    <cfRule type="cellIs" dxfId="4280" priority="4993" stopIfTrue="1" operator="equal">
      <formula>"P"</formula>
    </cfRule>
  </conditionalFormatting>
  <conditionalFormatting sqref="D216">
    <cfRule type="cellIs" dxfId="4279" priority="4991" stopIfTrue="1" operator="equal">
      <formula>"P"</formula>
    </cfRule>
  </conditionalFormatting>
  <conditionalFormatting sqref="D216">
    <cfRule type="cellIs" dxfId="4278" priority="4992" stopIfTrue="1" operator="equal">
      <formula>"P"</formula>
    </cfRule>
  </conditionalFormatting>
  <conditionalFormatting sqref="J574">
    <cfRule type="cellIs" dxfId="4277" priority="4988" stopIfTrue="1" operator="equal">
      <formula>"P"</formula>
    </cfRule>
  </conditionalFormatting>
  <conditionalFormatting sqref="J580">
    <cfRule type="cellIs" dxfId="4276" priority="4987" stopIfTrue="1" operator="equal">
      <formula>"P"</formula>
    </cfRule>
  </conditionalFormatting>
  <conditionalFormatting sqref="J575">
    <cfRule type="cellIs" dxfId="4275" priority="4986" stopIfTrue="1" operator="equal">
      <formula>"P"</formula>
    </cfRule>
  </conditionalFormatting>
  <conditionalFormatting sqref="J578">
    <cfRule type="cellIs" dxfId="4274" priority="4985" stopIfTrue="1" operator="equal">
      <formula>"P"</formula>
    </cfRule>
  </conditionalFormatting>
  <conditionalFormatting sqref="J573">
    <cfRule type="cellIs" dxfId="4273" priority="4984" stopIfTrue="1" operator="equal">
      <formula>"P"</formula>
    </cfRule>
  </conditionalFormatting>
  <conditionalFormatting sqref="J574">
    <cfRule type="cellIs" dxfId="4272" priority="4983" stopIfTrue="1" operator="equal">
      <formula>"P"</formula>
    </cfRule>
  </conditionalFormatting>
  <conditionalFormatting sqref="J577">
    <cfRule type="cellIs" dxfId="4271" priority="4982" stopIfTrue="1" operator="equal">
      <formula>"P"</formula>
    </cfRule>
  </conditionalFormatting>
  <conditionalFormatting sqref="D25">
    <cfRule type="cellIs" dxfId="4270" priority="4968" stopIfTrue="1" operator="equal">
      <formula>"P"</formula>
    </cfRule>
  </conditionalFormatting>
  <conditionalFormatting sqref="D22:D23">
    <cfRule type="cellIs" dxfId="4269" priority="4965" stopIfTrue="1" operator="equal">
      <formula>"P"</formula>
    </cfRule>
  </conditionalFormatting>
  <conditionalFormatting sqref="D26">
    <cfRule type="cellIs" dxfId="4268" priority="4966" stopIfTrue="1" operator="equal">
      <formula>"P"</formula>
    </cfRule>
  </conditionalFormatting>
  <conditionalFormatting sqref="D21">
    <cfRule type="cellIs" dxfId="4267" priority="4964" stopIfTrue="1" operator="equal">
      <formula>"P"</formula>
    </cfRule>
  </conditionalFormatting>
  <conditionalFormatting sqref="D23">
    <cfRule type="cellIs" dxfId="4266" priority="4963" stopIfTrue="1" operator="equal">
      <formula>"P"</formula>
    </cfRule>
  </conditionalFormatting>
  <conditionalFormatting sqref="D577">
    <cfRule type="cellIs" dxfId="4265" priority="4955" stopIfTrue="1" operator="equal">
      <formula>"P"</formula>
    </cfRule>
  </conditionalFormatting>
  <conditionalFormatting sqref="D579">
    <cfRule type="cellIs" dxfId="4264" priority="4961" stopIfTrue="1" operator="equal">
      <formula>"P"</formula>
    </cfRule>
  </conditionalFormatting>
  <conditionalFormatting sqref="D578">
    <cfRule type="cellIs" dxfId="4263" priority="4959" stopIfTrue="1" operator="equal">
      <formula>"P"</formula>
    </cfRule>
  </conditionalFormatting>
  <conditionalFormatting sqref="D579">
    <cfRule type="cellIs" dxfId="4262" priority="4958" stopIfTrue="1" operator="equal">
      <formula>"P"</formula>
    </cfRule>
  </conditionalFormatting>
  <conditionalFormatting sqref="J576">
    <cfRule type="cellIs" dxfId="4261" priority="4952" stopIfTrue="1" operator="equal">
      <formula>"P"</formula>
    </cfRule>
  </conditionalFormatting>
  <conditionalFormatting sqref="D578">
    <cfRule type="cellIs" dxfId="4260" priority="4956" stopIfTrue="1" operator="equal">
      <formula>"P"</formula>
    </cfRule>
  </conditionalFormatting>
  <conditionalFormatting sqref="J572">
    <cfRule type="cellIs" dxfId="4259" priority="4954" stopIfTrue="1" operator="equal">
      <formula>"P"</formula>
    </cfRule>
  </conditionalFormatting>
  <conditionalFormatting sqref="J573">
    <cfRule type="cellIs" dxfId="4258" priority="4953" stopIfTrue="1" operator="equal">
      <formula>"P"</formula>
    </cfRule>
  </conditionalFormatting>
  <conditionalFormatting sqref="J571">
    <cfRule type="cellIs" dxfId="4257" priority="4951" stopIfTrue="1" operator="equal">
      <formula>"P"</formula>
    </cfRule>
  </conditionalFormatting>
  <conditionalFormatting sqref="J572">
    <cfRule type="cellIs" dxfId="4256" priority="4950" stopIfTrue="1" operator="equal">
      <formula>"P"</formula>
    </cfRule>
  </conditionalFormatting>
  <conditionalFormatting sqref="J575">
    <cfRule type="cellIs" dxfId="4255" priority="4949" stopIfTrue="1" operator="equal">
      <formula>"P"</formula>
    </cfRule>
  </conditionalFormatting>
  <conditionalFormatting sqref="J573">
    <cfRule type="cellIs" dxfId="4254" priority="4948" stopIfTrue="1" operator="equal">
      <formula>"P"</formula>
    </cfRule>
  </conditionalFormatting>
  <conditionalFormatting sqref="J574">
    <cfRule type="cellIs" dxfId="4253" priority="4947" stopIfTrue="1" operator="equal">
      <formula>"P"</formula>
    </cfRule>
  </conditionalFormatting>
  <conditionalFormatting sqref="J572">
    <cfRule type="cellIs" dxfId="4252" priority="4946" stopIfTrue="1" operator="equal">
      <formula>"P"</formula>
    </cfRule>
  </conditionalFormatting>
  <conditionalFormatting sqref="J573">
    <cfRule type="cellIs" dxfId="4251" priority="4945" stopIfTrue="1" operator="equal">
      <formula>"P"</formula>
    </cfRule>
  </conditionalFormatting>
  <conditionalFormatting sqref="J576">
    <cfRule type="cellIs" dxfId="4250" priority="4944" stopIfTrue="1" operator="equal">
      <formula>"P"</formula>
    </cfRule>
  </conditionalFormatting>
  <conditionalFormatting sqref="J579">
    <cfRule type="cellIs" dxfId="4249" priority="4943" stopIfTrue="1" operator="equal">
      <formula>"P"</formula>
    </cfRule>
  </conditionalFormatting>
  <conditionalFormatting sqref="J577">
    <cfRule type="cellIs" dxfId="4248" priority="4942" stopIfTrue="1" operator="equal">
      <formula>"P"</formula>
    </cfRule>
  </conditionalFormatting>
  <conditionalFormatting sqref="J578">
    <cfRule type="cellIs" dxfId="4247" priority="4941" stopIfTrue="1" operator="equal">
      <formula>"P"</formula>
    </cfRule>
  </conditionalFormatting>
  <conditionalFormatting sqref="J572">
    <cfRule type="cellIs" dxfId="4246" priority="4940" stopIfTrue="1" operator="equal">
      <formula>"P"</formula>
    </cfRule>
  </conditionalFormatting>
  <conditionalFormatting sqref="J578">
    <cfRule type="cellIs" dxfId="4245" priority="4939" stopIfTrue="1" operator="equal">
      <formula>"P"</formula>
    </cfRule>
  </conditionalFormatting>
  <conditionalFormatting sqref="J573">
    <cfRule type="cellIs" dxfId="4244" priority="4938" stopIfTrue="1" operator="equal">
      <formula>"P"</formula>
    </cfRule>
  </conditionalFormatting>
  <conditionalFormatting sqref="J576">
    <cfRule type="cellIs" dxfId="4243" priority="4937" stopIfTrue="1" operator="equal">
      <formula>"P"</formula>
    </cfRule>
  </conditionalFormatting>
  <conditionalFormatting sqref="J571">
    <cfRule type="cellIs" dxfId="4242" priority="4936" stopIfTrue="1" operator="equal">
      <formula>"P"</formula>
    </cfRule>
  </conditionalFormatting>
  <conditionalFormatting sqref="J572">
    <cfRule type="cellIs" dxfId="4241" priority="4935" stopIfTrue="1" operator="equal">
      <formula>"P"</formula>
    </cfRule>
  </conditionalFormatting>
  <conditionalFormatting sqref="J575">
    <cfRule type="cellIs" dxfId="4240" priority="4934" stopIfTrue="1" operator="equal">
      <formula>"P"</formula>
    </cfRule>
  </conditionalFormatting>
  <conditionalFormatting sqref="J573">
    <cfRule type="cellIs" dxfId="4239" priority="4933" stopIfTrue="1" operator="equal">
      <formula>"P"</formula>
    </cfRule>
  </conditionalFormatting>
  <conditionalFormatting sqref="J574">
    <cfRule type="cellIs" dxfId="4238" priority="4932" stopIfTrue="1" operator="equal">
      <formula>"P"</formula>
    </cfRule>
  </conditionalFormatting>
  <conditionalFormatting sqref="J577">
    <cfRule type="cellIs" dxfId="4237" priority="4931" stopIfTrue="1" operator="equal">
      <formula>"P"</formula>
    </cfRule>
  </conditionalFormatting>
  <conditionalFormatting sqref="J572">
    <cfRule type="cellIs" dxfId="4236" priority="4930" stopIfTrue="1" operator="equal">
      <formula>"P"</formula>
    </cfRule>
  </conditionalFormatting>
  <conditionalFormatting sqref="J573">
    <cfRule type="cellIs" dxfId="4235" priority="4929" stopIfTrue="1" operator="equal">
      <formula>"P"</formula>
    </cfRule>
  </conditionalFormatting>
  <conditionalFormatting sqref="J576">
    <cfRule type="cellIs" dxfId="4234" priority="4928" stopIfTrue="1" operator="equal">
      <formula>"P"</formula>
    </cfRule>
  </conditionalFormatting>
  <conditionalFormatting sqref="J571">
    <cfRule type="cellIs" dxfId="4233" priority="4927" stopIfTrue="1" operator="equal">
      <formula>"P"</formula>
    </cfRule>
  </conditionalFormatting>
  <conditionalFormatting sqref="J572">
    <cfRule type="cellIs" dxfId="4232" priority="4926" stopIfTrue="1" operator="equal">
      <formula>"P"</formula>
    </cfRule>
  </conditionalFormatting>
  <conditionalFormatting sqref="J575">
    <cfRule type="cellIs" dxfId="4231" priority="4925" stopIfTrue="1" operator="equal">
      <formula>"P"</formula>
    </cfRule>
  </conditionalFormatting>
  <conditionalFormatting sqref="J570">
    <cfRule type="cellIs" dxfId="4230" priority="4924" stopIfTrue="1" operator="equal">
      <formula>"P"</formula>
    </cfRule>
  </conditionalFormatting>
  <conditionalFormatting sqref="J571">
    <cfRule type="cellIs" dxfId="4229" priority="4923" stopIfTrue="1" operator="equal">
      <formula>"P"</formula>
    </cfRule>
  </conditionalFormatting>
  <conditionalFormatting sqref="J574">
    <cfRule type="cellIs" dxfId="4228" priority="4922" stopIfTrue="1" operator="equal">
      <formula>"P"</formula>
    </cfRule>
  </conditionalFormatting>
  <conditionalFormatting sqref="J572">
    <cfRule type="cellIs" dxfId="4227" priority="4921" stopIfTrue="1" operator="equal">
      <formula>"P"</formula>
    </cfRule>
  </conditionalFormatting>
  <conditionalFormatting sqref="J573">
    <cfRule type="cellIs" dxfId="4226" priority="4920" stopIfTrue="1" operator="equal">
      <formula>"P"</formula>
    </cfRule>
  </conditionalFormatting>
  <conditionalFormatting sqref="J571">
    <cfRule type="cellIs" dxfId="4225" priority="4919" stopIfTrue="1" operator="equal">
      <formula>"P"</formula>
    </cfRule>
  </conditionalFormatting>
  <conditionalFormatting sqref="J572">
    <cfRule type="cellIs" dxfId="4224" priority="4918" stopIfTrue="1" operator="equal">
      <formula>"P"</formula>
    </cfRule>
  </conditionalFormatting>
  <conditionalFormatting sqref="J575">
    <cfRule type="cellIs" dxfId="4223" priority="4917" stopIfTrue="1" operator="equal">
      <formula>"P"</formula>
    </cfRule>
  </conditionalFormatting>
  <conditionalFormatting sqref="J578">
    <cfRule type="cellIs" dxfId="4222" priority="4916" stopIfTrue="1" operator="equal">
      <formula>"P"</formula>
    </cfRule>
  </conditionalFormatting>
  <conditionalFormatting sqref="J576">
    <cfRule type="cellIs" dxfId="4221" priority="4915" stopIfTrue="1" operator="equal">
      <formula>"P"</formula>
    </cfRule>
  </conditionalFormatting>
  <conditionalFormatting sqref="J577">
    <cfRule type="cellIs" dxfId="4220" priority="4914" stopIfTrue="1" operator="equal">
      <formula>"P"</formula>
    </cfRule>
  </conditionalFormatting>
  <conditionalFormatting sqref="D191">
    <cfRule type="cellIs" dxfId="4219" priority="4909" stopIfTrue="1" operator="equal">
      <formula>"P"</formula>
    </cfRule>
  </conditionalFormatting>
  <conditionalFormatting sqref="D192">
    <cfRule type="cellIs" dxfId="4218" priority="4905" stopIfTrue="1" operator="equal">
      <formula>"P"</formula>
    </cfRule>
  </conditionalFormatting>
  <conditionalFormatting sqref="D109">
    <cfRule type="cellIs" dxfId="4217" priority="4892" stopIfTrue="1" operator="equal">
      <formula>"P"</formula>
    </cfRule>
  </conditionalFormatting>
  <conditionalFormatting sqref="D107">
    <cfRule type="cellIs" dxfId="4216" priority="4891" stopIfTrue="1" operator="equal">
      <formula>"P"</formula>
    </cfRule>
  </conditionalFormatting>
  <conditionalFormatting sqref="D149">
    <cfRule type="cellIs" dxfId="4215" priority="4904" stopIfTrue="1" operator="equal">
      <formula>"P"</formula>
    </cfRule>
  </conditionalFormatting>
  <conditionalFormatting sqref="J149:L149 K126:L148">
    <cfRule type="cellIs" dxfId="4214" priority="4901" stopIfTrue="1" operator="equal">
      <formula>"P"</formula>
    </cfRule>
  </conditionalFormatting>
  <conditionalFormatting sqref="R139:S139">
    <cfRule type="cellIs" dxfId="4213" priority="4897" stopIfTrue="1" operator="equal">
      <formula>"P"</formula>
    </cfRule>
  </conditionalFormatting>
  <conditionalFormatting sqref="R126:S148">
    <cfRule type="cellIs" dxfId="4212" priority="4900" stopIfTrue="1" operator="equal">
      <formula>"P"</formula>
    </cfRule>
  </conditionalFormatting>
  <conditionalFormatting sqref="R139:S139">
    <cfRule type="cellIs" dxfId="4211" priority="4898" stopIfTrue="1" operator="equal">
      <formula>"P"</formula>
    </cfRule>
  </conditionalFormatting>
  <conditionalFormatting sqref="R140:S140">
    <cfRule type="cellIs" dxfId="4210" priority="4899" stopIfTrue="1" operator="equal">
      <formula>"P"</formula>
    </cfRule>
  </conditionalFormatting>
  <conditionalFormatting sqref="R149:S149">
    <cfRule type="cellIs" dxfId="4209" priority="4896" stopIfTrue="1" operator="equal">
      <formula>"P"</formula>
    </cfRule>
  </conditionalFormatting>
  <conditionalFormatting sqref="D108 D110">
    <cfRule type="cellIs" dxfId="4208" priority="4895" stopIfTrue="1" operator="equal">
      <formula>"P"</formula>
    </cfRule>
  </conditionalFormatting>
  <conditionalFormatting sqref="J110:L110">
    <cfRule type="cellIs" dxfId="4207" priority="4893" stopIfTrue="1" operator="equal">
      <formula>"P"</formula>
    </cfRule>
  </conditionalFormatting>
  <conditionalFormatting sqref="D108">
    <cfRule type="cellIs" dxfId="4206" priority="4894" stopIfTrue="1" operator="equal">
      <formula>"P"</formula>
    </cfRule>
  </conditionalFormatting>
  <conditionalFormatting sqref="D87:D107">
    <cfRule type="cellIs" dxfId="4205" priority="4890" stopIfTrue="1" operator="equal">
      <formula>"P"</formula>
    </cfRule>
  </conditionalFormatting>
  <conditionalFormatting sqref="J571">
    <cfRule type="cellIs" dxfId="4204" priority="3613" stopIfTrue="1" operator="equal">
      <formula>"P"</formula>
    </cfRule>
  </conditionalFormatting>
  <conditionalFormatting sqref="J572">
    <cfRule type="cellIs" dxfId="4203" priority="3612" stopIfTrue="1" operator="equal">
      <formula>"P"</formula>
    </cfRule>
  </conditionalFormatting>
  <conditionalFormatting sqref="J575">
    <cfRule type="cellIs" dxfId="4202" priority="3611" stopIfTrue="1" operator="equal">
      <formula>"P"</formula>
    </cfRule>
  </conditionalFormatting>
  <conditionalFormatting sqref="J573">
    <cfRule type="cellIs" dxfId="4201" priority="3610" stopIfTrue="1" operator="equal">
      <formula>"P"</formula>
    </cfRule>
  </conditionalFormatting>
  <conditionalFormatting sqref="D87:D107">
    <cfRule type="cellIs" dxfId="4200" priority="4885" stopIfTrue="1" operator="equal">
      <formula>"P"</formula>
    </cfRule>
  </conditionalFormatting>
  <conditionalFormatting sqref="J108:J109">
    <cfRule type="cellIs" dxfId="4199" priority="4884" stopIfTrue="1" operator="equal">
      <formula>"P"</formula>
    </cfRule>
  </conditionalFormatting>
  <conditionalFormatting sqref="J69:J71">
    <cfRule type="cellIs" dxfId="4198" priority="4881" stopIfTrue="1" operator="equal">
      <formula>"P"</formula>
    </cfRule>
  </conditionalFormatting>
  <conditionalFormatting sqref="J572">
    <cfRule type="cellIs" dxfId="4197" priority="3617" stopIfTrue="1" operator="equal">
      <formula>"P"</formula>
    </cfRule>
  </conditionalFormatting>
  <conditionalFormatting sqref="J578">
    <cfRule type="cellIs" dxfId="4196" priority="3616" stopIfTrue="1" operator="equal">
      <formula>"P"</formula>
    </cfRule>
  </conditionalFormatting>
  <conditionalFormatting sqref="J573">
    <cfRule type="cellIs" dxfId="4195" priority="3615" stopIfTrue="1" operator="equal">
      <formula>"P"</formula>
    </cfRule>
  </conditionalFormatting>
  <conditionalFormatting sqref="J576">
    <cfRule type="cellIs" dxfId="4194" priority="3614" stopIfTrue="1" operator="equal">
      <formula>"P"</formula>
    </cfRule>
  </conditionalFormatting>
  <conditionalFormatting sqref="J579">
    <cfRule type="cellIs" dxfId="4193" priority="3609" stopIfTrue="1" operator="equal">
      <formula>"P"</formula>
    </cfRule>
  </conditionalFormatting>
  <conditionalFormatting sqref="J574">
    <cfRule type="cellIs" dxfId="4192" priority="3608" stopIfTrue="1" operator="equal">
      <formula>"P"</formula>
    </cfRule>
  </conditionalFormatting>
  <conditionalFormatting sqref="J577">
    <cfRule type="cellIs" dxfId="4191" priority="3607" stopIfTrue="1" operator="equal">
      <formula>"P"</formula>
    </cfRule>
  </conditionalFormatting>
  <conditionalFormatting sqref="J572">
    <cfRule type="cellIs" dxfId="4190" priority="3606" stopIfTrue="1" operator="equal">
      <formula>"P"</formula>
    </cfRule>
  </conditionalFormatting>
  <conditionalFormatting sqref="J573">
    <cfRule type="cellIs" dxfId="4189" priority="3605" stopIfTrue="1" operator="equal">
      <formula>"P"</formula>
    </cfRule>
  </conditionalFormatting>
  <conditionalFormatting sqref="J576">
    <cfRule type="cellIs" dxfId="4188" priority="3604" stopIfTrue="1" operator="equal">
      <formula>"P"</formula>
    </cfRule>
  </conditionalFormatting>
  <conditionalFormatting sqref="J571">
    <cfRule type="cellIs" dxfId="4187" priority="3603" stopIfTrue="1" operator="equal">
      <formula>"P"</formula>
    </cfRule>
  </conditionalFormatting>
  <conditionalFormatting sqref="J573">
    <cfRule type="cellIs" dxfId="4186" priority="3557" stopIfTrue="1" operator="equal">
      <formula>"P"</formula>
    </cfRule>
  </conditionalFormatting>
  <conditionalFormatting sqref="J576">
    <cfRule type="cellIs" dxfId="4185" priority="3556" stopIfTrue="1" operator="equal">
      <formula>"P"</formula>
    </cfRule>
  </conditionalFormatting>
  <conditionalFormatting sqref="D349:D350">
    <cfRule type="cellIs" dxfId="4184" priority="4863" stopIfTrue="1" operator="equal">
      <formula>"P"</formula>
    </cfRule>
  </conditionalFormatting>
  <conditionalFormatting sqref="J574">
    <cfRule type="cellIs" dxfId="4183" priority="3560" stopIfTrue="1" operator="equal">
      <formula>"P"</formula>
    </cfRule>
  </conditionalFormatting>
  <conditionalFormatting sqref="J577">
    <cfRule type="cellIs" dxfId="4182" priority="3559" stopIfTrue="1" operator="equal">
      <formula>"P"</formula>
    </cfRule>
  </conditionalFormatting>
  <conditionalFormatting sqref="J572">
    <cfRule type="cellIs" dxfId="4181" priority="3558" stopIfTrue="1" operator="equal">
      <formula>"P"</formula>
    </cfRule>
  </conditionalFormatting>
  <conditionalFormatting sqref="J574">
    <cfRule type="cellIs" dxfId="4180" priority="3555" stopIfTrue="1" operator="equal">
      <formula>"P"</formula>
    </cfRule>
  </conditionalFormatting>
  <conditionalFormatting sqref="J575">
    <cfRule type="cellIs" dxfId="4179" priority="3554" stopIfTrue="1" operator="equal">
      <formula>"P"</formula>
    </cfRule>
  </conditionalFormatting>
  <conditionalFormatting sqref="J578">
    <cfRule type="cellIs" dxfId="4178" priority="3553" stopIfTrue="1" operator="equal">
      <formula>"P"</formula>
    </cfRule>
  </conditionalFormatting>
  <conditionalFormatting sqref="D351">
    <cfRule type="cellIs" dxfId="4177" priority="4854" stopIfTrue="1" operator="equal">
      <formula>"P"</formula>
    </cfRule>
  </conditionalFormatting>
  <conditionalFormatting sqref="K328:L348">
    <cfRule type="cellIs" dxfId="4176" priority="4853" stopIfTrue="1" operator="equal">
      <formula>"P"</formula>
    </cfRule>
  </conditionalFormatting>
  <conditionalFormatting sqref="D309">
    <cfRule type="cellIs" dxfId="4175" priority="4844" stopIfTrue="1" operator="equal">
      <formula>"P"</formula>
    </cfRule>
  </conditionalFormatting>
  <conditionalFormatting sqref="J574">
    <cfRule type="cellIs" dxfId="4174" priority="3598" stopIfTrue="1" operator="equal">
      <formula>"P"</formula>
    </cfRule>
  </conditionalFormatting>
  <conditionalFormatting sqref="J573">
    <cfRule type="cellIs" dxfId="4173" priority="3596" stopIfTrue="1" operator="equal">
      <formula>"P"</formula>
    </cfRule>
  </conditionalFormatting>
  <conditionalFormatting sqref="J570">
    <cfRule type="cellIs" dxfId="4172" priority="3600" stopIfTrue="1" operator="equal">
      <formula>"P"</formula>
    </cfRule>
  </conditionalFormatting>
  <conditionalFormatting sqref="J571">
    <cfRule type="cellIs" dxfId="4171" priority="3599" stopIfTrue="1" operator="equal">
      <formula>"P"</formula>
    </cfRule>
  </conditionalFormatting>
  <conditionalFormatting sqref="J572">
    <cfRule type="cellIs" dxfId="4170" priority="3597" stopIfTrue="1" operator="equal">
      <formula>"P"</formula>
    </cfRule>
  </conditionalFormatting>
  <conditionalFormatting sqref="J571">
    <cfRule type="cellIs" dxfId="4169" priority="3595" stopIfTrue="1" operator="equal">
      <formula>"P"</formula>
    </cfRule>
  </conditionalFormatting>
  <conditionalFormatting sqref="J572">
    <cfRule type="cellIs" dxfId="4168" priority="3594" stopIfTrue="1" operator="equal">
      <formula>"P"</formula>
    </cfRule>
  </conditionalFormatting>
  <conditionalFormatting sqref="J575">
    <cfRule type="cellIs" dxfId="4167" priority="3593" stopIfTrue="1" operator="equal">
      <formula>"P"</formula>
    </cfRule>
  </conditionalFormatting>
  <conditionalFormatting sqref="J578">
    <cfRule type="cellIs" dxfId="4166" priority="3592" stopIfTrue="1" operator="equal">
      <formula>"P"</formula>
    </cfRule>
  </conditionalFormatting>
  <conditionalFormatting sqref="J576">
    <cfRule type="cellIs" dxfId="4165" priority="3591" stopIfTrue="1" operator="equal">
      <formula>"P"</formula>
    </cfRule>
  </conditionalFormatting>
  <conditionalFormatting sqref="J577">
    <cfRule type="cellIs" dxfId="4164" priority="3590" stopIfTrue="1" operator="equal">
      <formula>"P"</formula>
    </cfRule>
  </conditionalFormatting>
  <conditionalFormatting sqref="J571">
    <cfRule type="cellIs" dxfId="4163" priority="3589" stopIfTrue="1" operator="equal">
      <formula>"P"</formula>
    </cfRule>
  </conditionalFormatting>
  <conditionalFormatting sqref="J577">
    <cfRule type="cellIs" dxfId="4162" priority="3588" stopIfTrue="1" operator="equal">
      <formula>"P"</formula>
    </cfRule>
  </conditionalFormatting>
  <conditionalFormatting sqref="J572">
    <cfRule type="cellIs" dxfId="4161" priority="3587" stopIfTrue="1" operator="equal">
      <formula>"P"</formula>
    </cfRule>
  </conditionalFormatting>
  <conditionalFormatting sqref="J575">
    <cfRule type="cellIs" dxfId="4160" priority="3586" stopIfTrue="1" operator="equal">
      <formula>"P"</formula>
    </cfRule>
  </conditionalFormatting>
  <conditionalFormatting sqref="J570">
    <cfRule type="cellIs" dxfId="4159" priority="3585" stopIfTrue="1" operator="equal">
      <formula>"P"</formula>
    </cfRule>
  </conditionalFormatting>
  <conditionalFormatting sqref="J574">
    <cfRule type="cellIs" dxfId="4158" priority="3583" stopIfTrue="1" operator="equal">
      <formula>"P"</formula>
    </cfRule>
  </conditionalFormatting>
  <conditionalFormatting sqref="J571">
    <cfRule type="cellIs" dxfId="4157" priority="3584" stopIfTrue="1" operator="equal">
      <formula>"P"</formula>
    </cfRule>
  </conditionalFormatting>
  <conditionalFormatting sqref="J572">
    <cfRule type="cellIs" dxfId="4156" priority="3582" stopIfTrue="1" operator="equal">
      <formula>"P"</formula>
    </cfRule>
  </conditionalFormatting>
  <conditionalFormatting sqref="J573">
    <cfRule type="cellIs" dxfId="4155" priority="3581" stopIfTrue="1" operator="equal">
      <formula>"P"</formula>
    </cfRule>
  </conditionalFormatting>
  <conditionalFormatting sqref="J576">
    <cfRule type="cellIs" dxfId="4154" priority="3580" stopIfTrue="1" operator="equal">
      <formula>"P"</formula>
    </cfRule>
  </conditionalFormatting>
  <conditionalFormatting sqref="J571">
    <cfRule type="cellIs" dxfId="4153" priority="3579" stopIfTrue="1" operator="equal">
      <formula>"P"</formula>
    </cfRule>
  </conditionalFormatting>
  <conditionalFormatting sqref="J572">
    <cfRule type="cellIs" dxfId="4152" priority="3578" stopIfTrue="1" operator="equal">
      <formula>"P"</formula>
    </cfRule>
  </conditionalFormatting>
  <conditionalFormatting sqref="J575">
    <cfRule type="cellIs" dxfId="4151" priority="3577" stopIfTrue="1" operator="equal">
      <formula>"P"</formula>
    </cfRule>
  </conditionalFormatting>
  <conditionalFormatting sqref="J570">
    <cfRule type="cellIs" dxfId="4150" priority="3576" stopIfTrue="1" operator="equal">
      <formula>"P"</formula>
    </cfRule>
  </conditionalFormatting>
  <conditionalFormatting sqref="J571">
    <cfRule type="cellIs" dxfId="4149" priority="3575" stopIfTrue="1" operator="equal">
      <formula>"P"</formula>
    </cfRule>
  </conditionalFormatting>
  <conditionalFormatting sqref="J574">
    <cfRule type="cellIs" dxfId="4148" priority="3574" stopIfTrue="1" operator="equal">
      <formula>"P"</formula>
    </cfRule>
  </conditionalFormatting>
  <conditionalFormatting sqref="J569">
    <cfRule type="cellIs" dxfId="4147" priority="3573" stopIfTrue="1" operator="equal">
      <formula>"P"</formula>
    </cfRule>
  </conditionalFormatting>
  <conditionalFormatting sqref="J570">
    <cfRule type="cellIs" dxfId="4146" priority="3572" stopIfTrue="1" operator="equal">
      <formula>"P"</formula>
    </cfRule>
  </conditionalFormatting>
  <conditionalFormatting sqref="J573">
    <cfRule type="cellIs" dxfId="4145" priority="3571" stopIfTrue="1" operator="equal">
      <formula>"P"</formula>
    </cfRule>
  </conditionalFormatting>
  <conditionalFormatting sqref="J572">
    <cfRule type="cellIs" dxfId="4144" priority="3569" stopIfTrue="1" operator="equal">
      <formula>"P"</formula>
    </cfRule>
  </conditionalFormatting>
  <conditionalFormatting sqref="J571">
    <cfRule type="cellIs" dxfId="4143" priority="3570" stopIfTrue="1" operator="equal">
      <formula>"P"</formula>
    </cfRule>
  </conditionalFormatting>
  <conditionalFormatting sqref="J570">
    <cfRule type="cellIs" dxfId="4142" priority="3568" stopIfTrue="1" operator="equal">
      <formula>"P"</formula>
    </cfRule>
  </conditionalFormatting>
  <conditionalFormatting sqref="J571">
    <cfRule type="cellIs" dxfId="4141" priority="3567" stopIfTrue="1" operator="equal">
      <formula>"P"</formula>
    </cfRule>
  </conditionalFormatting>
  <conditionalFormatting sqref="J574">
    <cfRule type="cellIs" dxfId="4140" priority="3566" stopIfTrue="1" operator="equal">
      <formula>"P"</formula>
    </cfRule>
  </conditionalFormatting>
  <conditionalFormatting sqref="J577">
    <cfRule type="cellIs" dxfId="4139" priority="3565" stopIfTrue="1" operator="equal">
      <formula>"P"</formula>
    </cfRule>
  </conditionalFormatting>
  <conditionalFormatting sqref="J575">
    <cfRule type="cellIs" dxfId="4138" priority="3564" stopIfTrue="1" operator="equal">
      <formula>"P"</formula>
    </cfRule>
  </conditionalFormatting>
  <conditionalFormatting sqref="J576">
    <cfRule type="cellIs" dxfId="4137" priority="3563" stopIfTrue="1" operator="equal">
      <formula>"P"</formula>
    </cfRule>
  </conditionalFormatting>
  <conditionalFormatting sqref="J573">
    <cfRule type="cellIs" dxfId="4136" priority="3562" stopIfTrue="1" operator="equal">
      <formula>"P"</formula>
    </cfRule>
  </conditionalFormatting>
  <conditionalFormatting sqref="J579">
    <cfRule type="cellIs" dxfId="4135" priority="3561" stopIfTrue="1" operator="equal">
      <formula>"P"</formula>
    </cfRule>
  </conditionalFormatting>
  <conditionalFormatting sqref="J573">
    <cfRule type="cellIs" dxfId="4134" priority="3552" stopIfTrue="1" operator="equal">
      <formula>"P"</formula>
    </cfRule>
  </conditionalFormatting>
  <conditionalFormatting sqref="J574">
    <cfRule type="cellIs" dxfId="4133" priority="3551" stopIfTrue="1" operator="equal">
      <formula>"P"</formula>
    </cfRule>
  </conditionalFormatting>
  <conditionalFormatting sqref="J577">
    <cfRule type="cellIs" dxfId="4132" priority="3550" stopIfTrue="1" operator="equal">
      <formula>"P"</formula>
    </cfRule>
  </conditionalFormatting>
  <conditionalFormatting sqref="J572">
    <cfRule type="cellIs" dxfId="4131" priority="3549" stopIfTrue="1" operator="equal">
      <formula>"P"</formula>
    </cfRule>
  </conditionalFormatting>
  <conditionalFormatting sqref="J573">
    <cfRule type="cellIs" dxfId="4130" priority="3548" stopIfTrue="1" operator="equal">
      <formula>"P"</formula>
    </cfRule>
  </conditionalFormatting>
  <conditionalFormatting sqref="J576">
    <cfRule type="cellIs" dxfId="4129" priority="3547" stopIfTrue="1" operator="equal">
      <formula>"P"</formula>
    </cfRule>
  </conditionalFormatting>
  <conditionalFormatting sqref="J571">
    <cfRule type="cellIs" dxfId="4128" priority="3546" stopIfTrue="1" operator="equal">
      <formula>"P"</formula>
    </cfRule>
  </conditionalFormatting>
  <conditionalFormatting sqref="J572">
    <cfRule type="cellIs" dxfId="4127" priority="3545" stopIfTrue="1" operator="equal">
      <formula>"P"</formula>
    </cfRule>
  </conditionalFormatting>
  <conditionalFormatting sqref="J575">
    <cfRule type="cellIs" dxfId="4126" priority="3544" stopIfTrue="1" operator="equal">
      <formula>"P"</formula>
    </cfRule>
  </conditionalFormatting>
  <conditionalFormatting sqref="K249:K270">
    <cfRule type="cellIs" dxfId="4125" priority="4785" stopIfTrue="1" operator="equal">
      <formula>"P"</formula>
    </cfRule>
  </conditionalFormatting>
  <conditionalFormatting sqref="D222">
    <cfRule type="cellIs" dxfId="4124" priority="3958" stopIfTrue="1" operator="equal">
      <formula>"P"</formula>
    </cfRule>
  </conditionalFormatting>
  <conditionalFormatting sqref="D222">
    <cfRule type="cellIs" dxfId="4123" priority="3956" stopIfTrue="1" operator="equal">
      <formula>"P"</formula>
    </cfRule>
  </conditionalFormatting>
  <conditionalFormatting sqref="D270">
    <cfRule type="cellIs" dxfId="4122" priority="4784" stopIfTrue="1" operator="equal">
      <formula>"P"</formula>
    </cfRule>
  </conditionalFormatting>
  <conditionalFormatting sqref="D234">
    <cfRule type="cellIs" dxfId="4121" priority="3959" stopIfTrue="1" operator="equal">
      <formula>"P"</formula>
    </cfRule>
  </conditionalFormatting>
  <conditionalFormatting sqref="D223">
    <cfRule type="cellIs" dxfId="4120" priority="3957" stopIfTrue="1" operator="equal">
      <formula>"P"</formula>
    </cfRule>
  </conditionalFormatting>
  <conditionalFormatting sqref="D221">
    <cfRule type="cellIs" dxfId="4119" priority="3955" stopIfTrue="1" operator="equal">
      <formula>"P"</formula>
    </cfRule>
  </conditionalFormatting>
  <conditionalFormatting sqref="D219">
    <cfRule type="cellIs" dxfId="4118" priority="3954" stopIfTrue="1" operator="equal">
      <formula>"P"</formula>
    </cfRule>
  </conditionalFormatting>
  <conditionalFormatting sqref="D220">
    <cfRule type="cellIs" dxfId="4117" priority="3913" stopIfTrue="1" operator="equal">
      <formula>"P"</formula>
    </cfRule>
  </conditionalFormatting>
  <conditionalFormatting sqref="D219">
    <cfRule type="cellIs" dxfId="4116" priority="3912" stopIfTrue="1" operator="equal">
      <formula>"P"</formula>
    </cfRule>
  </conditionalFormatting>
  <conditionalFormatting sqref="D220">
    <cfRule type="cellIs" dxfId="4115" priority="3906" stopIfTrue="1" operator="equal">
      <formula>"P"</formula>
    </cfRule>
  </conditionalFormatting>
  <conditionalFormatting sqref="D220">
    <cfRule type="cellIs" dxfId="4114" priority="3915" stopIfTrue="1" operator="equal">
      <formula>"P"</formula>
    </cfRule>
  </conditionalFormatting>
  <conditionalFormatting sqref="D221">
    <cfRule type="cellIs" dxfId="4113" priority="3916" stopIfTrue="1" operator="equal">
      <formula>"P"</formula>
    </cfRule>
  </conditionalFormatting>
  <conditionalFormatting sqref="D219">
    <cfRule type="cellIs" dxfId="4112" priority="3914" stopIfTrue="1" operator="equal">
      <formula>"P"</formula>
    </cfRule>
  </conditionalFormatting>
  <conditionalFormatting sqref="D221">
    <cfRule type="cellIs" dxfId="4111" priority="3911" stopIfTrue="1" operator="equal">
      <formula>"P"</formula>
    </cfRule>
  </conditionalFormatting>
  <conditionalFormatting sqref="D220">
    <cfRule type="cellIs" dxfId="4110" priority="3910" stopIfTrue="1" operator="equal">
      <formula>"P"</formula>
    </cfRule>
  </conditionalFormatting>
  <conditionalFormatting sqref="D219">
    <cfRule type="cellIs" dxfId="4109" priority="3909" stopIfTrue="1" operator="equal">
      <formula>"P"</formula>
    </cfRule>
  </conditionalFormatting>
  <conditionalFormatting sqref="D219">
    <cfRule type="cellIs" dxfId="4108" priority="3907" stopIfTrue="1" operator="equal">
      <formula>"P"</formula>
    </cfRule>
  </conditionalFormatting>
  <conditionalFormatting sqref="D220">
    <cfRule type="cellIs" dxfId="4107" priority="3908" stopIfTrue="1" operator="equal">
      <formula>"P"</formula>
    </cfRule>
  </conditionalFormatting>
  <conditionalFormatting sqref="D222">
    <cfRule type="cellIs" dxfId="4106" priority="3953" stopIfTrue="1" operator="equal">
      <formula>"P"</formula>
    </cfRule>
  </conditionalFormatting>
  <conditionalFormatting sqref="D221">
    <cfRule type="cellIs" dxfId="4105" priority="3952" stopIfTrue="1" operator="equal">
      <formula>"P"</formula>
    </cfRule>
  </conditionalFormatting>
  <conditionalFormatting sqref="D220">
    <cfRule type="cellIs" dxfId="4104" priority="3951" stopIfTrue="1" operator="equal">
      <formula>"P"</formula>
    </cfRule>
  </conditionalFormatting>
  <conditionalFormatting sqref="D222">
    <cfRule type="cellIs" dxfId="4103" priority="3950" stopIfTrue="1" operator="equal">
      <formula>"P"</formula>
    </cfRule>
  </conditionalFormatting>
  <conditionalFormatting sqref="D221">
    <cfRule type="cellIs" dxfId="4102" priority="3949" stopIfTrue="1" operator="equal">
      <formula>"P"</formula>
    </cfRule>
  </conditionalFormatting>
  <conditionalFormatting sqref="D220">
    <cfRule type="cellIs" dxfId="4101" priority="3948" stopIfTrue="1" operator="equal">
      <formula>"P"</formula>
    </cfRule>
  </conditionalFormatting>
  <conditionalFormatting sqref="D221">
    <cfRule type="cellIs" dxfId="4100" priority="3947" stopIfTrue="1" operator="equal">
      <formula>"P"</formula>
    </cfRule>
  </conditionalFormatting>
  <conditionalFormatting sqref="D220">
    <cfRule type="cellIs" dxfId="4099" priority="3946" stopIfTrue="1" operator="equal">
      <formula>"P"</formula>
    </cfRule>
  </conditionalFormatting>
  <conditionalFormatting sqref="D222">
    <cfRule type="cellIs" dxfId="4098" priority="3945" stopIfTrue="1" operator="equal">
      <formula>"P"</formula>
    </cfRule>
  </conditionalFormatting>
  <conditionalFormatting sqref="D220">
    <cfRule type="cellIs" dxfId="4097" priority="3943" stopIfTrue="1" operator="equal">
      <formula>"P"</formula>
    </cfRule>
  </conditionalFormatting>
  <conditionalFormatting sqref="D221">
    <cfRule type="cellIs" dxfId="4096" priority="3944" stopIfTrue="1" operator="equal">
      <formula>"P"</formula>
    </cfRule>
  </conditionalFormatting>
  <conditionalFormatting sqref="D221">
    <cfRule type="cellIs" dxfId="4095" priority="3942" stopIfTrue="1" operator="equal">
      <formula>"P"</formula>
    </cfRule>
  </conditionalFormatting>
  <conditionalFormatting sqref="D220">
    <cfRule type="cellIs" dxfId="4094" priority="3941" stopIfTrue="1" operator="equal">
      <formula>"P"</formula>
    </cfRule>
  </conditionalFormatting>
  <conditionalFormatting sqref="D219">
    <cfRule type="cellIs" dxfId="4093" priority="3940" stopIfTrue="1" operator="equal">
      <formula>"P"</formula>
    </cfRule>
  </conditionalFormatting>
  <conditionalFormatting sqref="D221">
    <cfRule type="cellIs" dxfId="4092" priority="3939" stopIfTrue="1" operator="equal">
      <formula>"P"</formula>
    </cfRule>
  </conditionalFormatting>
  <conditionalFormatting sqref="D220">
    <cfRule type="cellIs" dxfId="4091" priority="3938" stopIfTrue="1" operator="equal">
      <formula>"P"</formula>
    </cfRule>
  </conditionalFormatting>
  <conditionalFormatting sqref="D219">
    <cfRule type="cellIs" dxfId="4090" priority="3937" stopIfTrue="1" operator="equal">
      <formula>"P"</formula>
    </cfRule>
  </conditionalFormatting>
  <conditionalFormatting sqref="D220">
    <cfRule type="cellIs" dxfId="4089" priority="3936" stopIfTrue="1" operator="equal">
      <formula>"P"</formula>
    </cfRule>
  </conditionalFormatting>
  <conditionalFormatting sqref="D219">
    <cfRule type="cellIs" dxfId="4088" priority="3935" stopIfTrue="1" operator="equal">
      <formula>"P"</formula>
    </cfRule>
  </conditionalFormatting>
  <conditionalFormatting sqref="D221">
    <cfRule type="cellIs" dxfId="4087" priority="3934" stopIfTrue="1" operator="equal">
      <formula>"P"</formula>
    </cfRule>
  </conditionalFormatting>
  <conditionalFormatting sqref="D220">
    <cfRule type="cellIs" dxfId="4086" priority="3933" stopIfTrue="1" operator="equal">
      <formula>"P"</formula>
    </cfRule>
  </conditionalFormatting>
  <conditionalFormatting sqref="D219">
    <cfRule type="cellIs" dxfId="4085" priority="3932" stopIfTrue="1" operator="equal">
      <formula>"P"</formula>
    </cfRule>
  </conditionalFormatting>
  <conditionalFormatting sqref="D220">
    <cfRule type="cellIs" dxfId="4084" priority="3931" stopIfTrue="1" operator="equal">
      <formula>"P"</formula>
    </cfRule>
  </conditionalFormatting>
  <conditionalFormatting sqref="D220">
    <cfRule type="cellIs" dxfId="4083" priority="3929" stopIfTrue="1" operator="equal">
      <formula>"P"</formula>
    </cfRule>
  </conditionalFormatting>
  <conditionalFormatting sqref="D219">
    <cfRule type="cellIs" dxfId="4082" priority="3930" stopIfTrue="1" operator="equal">
      <formula>"P"</formula>
    </cfRule>
  </conditionalFormatting>
  <conditionalFormatting sqref="D219">
    <cfRule type="cellIs" dxfId="4081" priority="3928" stopIfTrue="1" operator="equal">
      <formula>"P"</formula>
    </cfRule>
  </conditionalFormatting>
  <conditionalFormatting sqref="D219">
    <cfRule type="cellIs" dxfId="4080" priority="3927" stopIfTrue="1" operator="equal">
      <formula>"P"</formula>
    </cfRule>
  </conditionalFormatting>
  <conditionalFormatting sqref="D220">
    <cfRule type="cellIs" dxfId="4079" priority="3926" stopIfTrue="1" operator="equal">
      <formula>"P"</formula>
    </cfRule>
  </conditionalFormatting>
  <conditionalFormatting sqref="D219">
    <cfRule type="cellIs" dxfId="4078" priority="3925" stopIfTrue="1" operator="equal">
      <formula>"P"</formula>
    </cfRule>
  </conditionalFormatting>
  <conditionalFormatting sqref="D219">
    <cfRule type="cellIs" dxfId="4077" priority="3924" stopIfTrue="1" operator="equal">
      <formula>"P"</formula>
    </cfRule>
  </conditionalFormatting>
  <conditionalFormatting sqref="D219">
    <cfRule type="cellIs" dxfId="4076" priority="3923" stopIfTrue="1" operator="equal">
      <formula>"P"</formula>
    </cfRule>
  </conditionalFormatting>
  <conditionalFormatting sqref="D222">
    <cfRule type="cellIs" dxfId="4075" priority="3922" stopIfTrue="1" operator="equal">
      <formula>"P"</formula>
    </cfRule>
  </conditionalFormatting>
  <conditionalFormatting sqref="D221">
    <cfRule type="cellIs" dxfId="4074" priority="3921" stopIfTrue="1" operator="equal">
      <formula>"P"</formula>
    </cfRule>
  </conditionalFormatting>
  <conditionalFormatting sqref="D220">
    <cfRule type="cellIs" dxfId="4073" priority="3920" stopIfTrue="1" operator="equal">
      <formula>"P"</formula>
    </cfRule>
  </conditionalFormatting>
  <conditionalFormatting sqref="D221">
    <cfRule type="cellIs" dxfId="4072" priority="3919" stopIfTrue="1" operator="equal">
      <formula>"P"</formula>
    </cfRule>
  </conditionalFormatting>
  <conditionalFormatting sqref="D220">
    <cfRule type="cellIs" dxfId="4071" priority="3918" stopIfTrue="1" operator="equal">
      <formula>"P"</formula>
    </cfRule>
  </conditionalFormatting>
  <conditionalFormatting sqref="D219">
    <cfRule type="cellIs" dxfId="4070" priority="3917" stopIfTrue="1" operator="equal">
      <formula>"P"</formula>
    </cfRule>
  </conditionalFormatting>
  <conditionalFormatting sqref="D219">
    <cfRule type="cellIs" dxfId="4069" priority="3905" stopIfTrue="1" operator="equal">
      <formula>"P"</formula>
    </cfRule>
  </conditionalFormatting>
  <conditionalFormatting sqref="D219">
    <cfRule type="cellIs" dxfId="4068" priority="3904" stopIfTrue="1" operator="equal">
      <formula>"P"</formula>
    </cfRule>
  </conditionalFormatting>
  <conditionalFormatting sqref="D219">
    <cfRule type="cellIs" dxfId="4067" priority="3902" stopIfTrue="1" operator="equal">
      <formula>"P"</formula>
    </cfRule>
  </conditionalFormatting>
  <conditionalFormatting sqref="D220">
    <cfRule type="cellIs" dxfId="4066" priority="3903" stopIfTrue="1" operator="equal">
      <formula>"P"</formula>
    </cfRule>
  </conditionalFormatting>
  <conditionalFormatting sqref="D219">
    <cfRule type="cellIs" dxfId="4065" priority="3900" stopIfTrue="1" operator="equal">
      <formula>"P"</formula>
    </cfRule>
  </conditionalFormatting>
  <conditionalFormatting sqref="D224">
    <cfRule type="cellIs" dxfId="4064" priority="3898" stopIfTrue="1" operator="equal">
      <formula>"P"</formula>
    </cfRule>
  </conditionalFormatting>
  <conditionalFormatting sqref="D219">
    <cfRule type="cellIs" dxfId="4063" priority="3901" stopIfTrue="1" operator="equal">
      <formula>"P"</formula>
    </cfRule>
  </conditionalFormatting>
  <conditionalFormatting sqref="D219">
    <cfRule type="cellIs" dxfId="4062" priority="3899" stopIfTrue="1" operator="equal">
      <formula>"P"</formula>
    </cfRule>
  </conditionalFormatting>
  <conditionalFormatting sqref="D223">
    <cfRule type="cellIs" dxfId="4061" priority="3897" stopIfTrue="1" operator="equal">
      <formula>"P"</formula>
    </cfRule>
  </conditionalFormatting>
  <conditionalFormatting sqref="D222">
    <cfRule type="cellIs" dxfId="4060" priority="3896" stopIfTrue="1" operator="equal">
      <formula>"P"</formula>
    </cfRule>
  </conditionalFormatting>
  <conditionalFormatting sqref="D219">
    <cfRule type="cellIs" dxfId="4059" priority="3856" stopIfTrue="1" operator="equal">
      <formula>"P"</formula>
    </cfRule>
  </conditionalFormatting>
  <conditionalFormatting sqref="D219">
    <cfRule type="cellIs" dxfId="4058" priority="3855" stopIfTrue="1" operator="equal">
      <formula>"P"</formula>
    </cfRule>
  </conditionalFormatting>
  <conditionalFormatting sqref="D221">
    <cfRule type="cellIs" dxfId="4057" priority="3849" stopIfTrue="1" operator="equal">
      <formula>"P"</formula>
    </cfRule>
  </conditionalFormatting>
  <conditionalFormatting sqref="D219">
    <cfRule type="cellIs" dxfId="4056" priority="3858" stopIfTrue="1" operator="equal">
      <formula>"P"</formula>
    </cfRule>
  </conditionalFormatting>
  <conditionalFormatting sqref="D220">
    <cfRule type="cellIs" dxfId="4055" priority="3859" stopIfTrue="1" operator="equal">
      <formula>"P"</formula>
    </cfRule>
  </conditionalFormatting>
  <conditionalFormatting sqref="D220">
    <cfRule type="cellIs" dxfId="4054" priority="3857" stopIfTrue="1" operator="equal">
      <formula>"P"</formula>
    </cfRule>
  </conditionalFormatting>
  <conditionalFormatting sqref="D223">
    <cfRule type="cellIs" dxfId="4053" priority="3854" stopIfTrue="1" operator="equal">
      <formula>"P"</formula>
    </cfRule>
  </conditionalFormatting>
  <conditionalFormatting sqref="D222">
    <cfRule type="cellIs" dxfId="4052" priority="3853" stopIfTrue="1" operator="equal">
      <formula>"P"</formula>
    </cfRule>
  </conditionalFormatting>
  <conditionalFormatting sqref="D221">
    <cfRule type="cellIs" dxfId="4051" priority="3852" stopIfTrue="1" operator="equal">
      <formula>"P"</formula>
    </cfRule>
  </conditionalFormatting>
  <conditionalFormatting sqref="D222">
    <cfRule type="cellIs" dxfId="4050" priority="3850" stopIfTrue="1" operator="equal">
      <formula>"P"</formula>
    </cfRule>
  </conditionalFormatting>
  <conditionalFormatting sqref="D219">
    <cfRule type="cellIs" dxfId="4049" priority="3851" stopIfTrue="1" operator="equal">
      <formula>"P"</formula>
    </cfRule>
  </conditionalFormatting>
  <conditionalFormatting sqref="D220">
    <cfRule type="cellIs" dxfId="4048" priority="3895" stopIfTrue="1" operator="equal">
      <formula>"P"</formula>
    </cfRule>
  </conditionalFormatting>
  <conditionalFormatting sqref="D223">
    <cfRule type="cellIs" dxfId="4047" priority="3894" stopIfTrue="1" operator="equal">
      <formula>"P"</formula>
    </cfRule>
  </conditionalFormatting>
  <conditionalFormatting sqref="D222">
    <cfRule type="cellIs" dxfId="4046" priority="3893" stopIfTrue="1" operator="equal">
      <formula>"P"</formula>
    </cfRule>
  </conditionalFormatting>
  <conditionalFormatting sqref="D221">
    <cfRule type="cellIs" dxfId="4045" priority="3892" stopIfTrue="1" operator="equal">
      <formula>"P"</formula>
    </cfRule>
  </conditionalFormatting>
  <conditionalFormatting sqref="D219">
    <cfRule type="cellIs" dxfId="4044" priority="3891" stopIfTrue="1" operator="equal">
      <formula>"P"</formula>
    </cfRule>
  </conditionalFormatting>
  <conditionalFormatting sqref="D223">
    <cfRule type="cellIs" dxfId="4043" priority="3890" stopIfTrue="1" operator="equal">
      <formula>"P"</formula>
    </cfRule>
  </conditionalFormatting>
  <conditionalFormatting sqref="D222">
    <cfRule type="cellIs" dxfId="4042" priority="3889" stopIfTrue="1" operator="equal">
      <formula>"P"</formula>
    </cfRule>
  </conditionalFormatting>
  <conditionalFormatting sqref="D221">
    <cfRule type="cellIs" dxfId="4041" priority="3888" stopIfTrue="1" operator="equal">
      <formula>"P"</formula>
    </cfRule>
  </conditionalFormatting>
  <conditionalFormatting sqref="D222">
    <cfRule type="cellIs" dxfId="4040" priority="3887" stopIfTrue="1" operator="equal">
      <formula>"P"</formula>
    </cfRule>
  </conditionalFormatting>
  <conditionalFormatting sqref="D223">
    <cfRule type="cellIs" dxfId="4039" priority="3885" stopIfTrue="1" operator="equal">
      <formula>"P"</formula>
    </cfRule>
  </conditionalFormatting>
  <conditionalFormatting sqref="D221">
    <cfRule type="cellIs" dxfId="4038" priority="3886" stopIfTrue="1" operator="equal">
      <formula>"P"</formula>
    </cfRule>
  </conditionalFormatting>
  <conditionalFormatting sqref="D222">
    <cfRule type="cellIs" dxfId="4037" priority="3884" stopIfTrue="1" operator="equal">
      <formula>"P"</formula>
    </cfRule>
  </conditionalFormatting>
  <conditionalFormatting sqref="D221">
    <cfRule type="cellIs" dxfId="4036" priority="3883" stopIfTrue="1" operator="equal">
      <formula>"P"</formula>
    </cfRule>
  </conditionalFormatting>
  <conditionalFormatting sqref="D219">
    <cfRule type="cellIs" dxfId="4035" priority="3882" stopIfTrue="1" operator="equal">
      <formula>"P"</formula>
    </cfRule>
  </conditionalFormatting>
  <conditionalFormatting sqref="D222">
    <cfRule type="cellIs" dxfId="4034" priority="3881" stopIfTrue="1" operator="equal">
      <formula>"P"</formula>
    </cfRule>
  </conditionalFormatting>
  <conditionalFormatting sqref="D221">
    <cfRule type="cellIs" dxfId="4033" priority="3880" stopIfTrue="1" operator="equal">
      <formula>"P"</formula>
    </cfRule>
  </conditionalFormatting>
  <conditionalFormatting sqref="D220">
    <cfRule type="cellIs" dxfId="4032" priority="3879" stopIfTrue="1" operator="equal">
      <formula>"P"</formula>
    </cfRule>
  </conditionalFormatting>
  <conditionalFormatting sqref="D222">
    <cfRule type="cellIs" dxfId="4031" priority="3878" stopIfTrue="1" operator="equal">
      <formula>"P"</formula>
    </cfRule>
  </conditionalFormatting>
  <conditionalFormatting sqref="D221">
    <cfRule type="cellIs" dxfId="4030" priority="3877" stopIfTrue="1" operator="equal">
      <formula>"P"</formula>
    </cfRule>
  </conditionalFormatting>
  <conditionalFormatting sqref="D220">
    <cfRule type="cellIs" dxfId="4029" priority="3876" stopIfTrue="1" operator="equal">
      <formula>"P"</formula>
    </cfRule>
  </conditionalFormatting>
  <conditionalFormatting sqref="D221">
    <cfRule type="cellIs" dxfId="4028" priority="3875" stopIfTrue="1" operator="equal">
      <formula>"P"</formula>
    </cfRule>
  </conditionalFormatting>
  <conditionalFormatting sqref="D220">
    <cfRule type="cellIs" dxfId="4027" priority="3874" stopIfTrue="1" operator="equal">
      <formula>"P"</formula>
    </cfRule>
  </conditionalFormatting>
  <conditionalFormatting sqref="D222">
    <cfRule type="cellIs" dxfId="4026" priority="3873" stopIfTrue="1" operator="equal">
      <formula>"P"</formula>
    </cfRule>
  </conditionalFormatting>
  <conditionalFormatting sqref="D221">
    <cfRule type="cellIs" dxfId="4025" priority="3872" stopIfTrue="1" operator="equal">
      <formula>"P"</formula>
    </cfRule>
  </conditionalFormatting>
  <conditionalFormatting sqref="D220">
    <cfRule type="cellIs" dxfId="4024" priority="3871" stopIfTrue="1" operator="equal">
      <formula>"P"</formula>
    </cfRule>
  </conditionalFormatting>
  <conditionalFormatting sqref="D221">
    <cfRule type="cellIs" dxfId="4023" priority="3870" stopIfTrue="1" operator="equal">
      <formula>"P"</formula>
    </cfRule>
  </conditionalFormatting>
  <conditionalFormatting sqref="D220">
    <cfRule type="cellIs" dxfId="4022" priority="3869" stopIfTrue="1" operator="equal">
      <formula>"P"</formula>
    </cfRule>
  </conditionalFormatting>
  <conditionalFormatting sqref="D219">
    <cfRule type="cellIs" dxfId="4021" priority="3868" stopIfTrue="1" operator="equal">
      <formula>"P"</formula>
    </cfRule>
  </conditionalFormatting>
  <conditionalFormatting sqref="D221">
    <cfRule type="cellIs" dxfId="4020" priority="3867" stopIfTrue="1" operator="equal">
      <formula>"P"</formula>
    </cfRule>
  </conditionalFormatting>
  <conditionalFormatting sqref="D220">
    <cfRule type="cellIs" dxfId="4019" priority="3866" stopIfTrue="1" operator="equal">
      <formula>"P"</formula>
    </cfRule>
  </conditionalFormatting>
  <conditionalFormatting sqref="D219">
    <cfRule type="cellIs" dxfId="4018" priority="3865" stopIfTrue="1" operator="equal">
      <formula>"P"</formula>
    </cfRule>
  </conditionalFormatting>
  <conditionalFormatting sqref="D220">
    <cfRule type="cellIs" dxfId="4017" priority="3864" stopIfTrue="1" operator="equal">
      <formula>"P"</formula>
    </cfRule>
  </conditionalFormatting>
  <conditionalFormatting sqref="D219">
    <cfRule type="cellIs" dxfId="4016" priority="3863" stopIfTrue="1" operator="equal">
      <formula>"P"</formula>
    </cfRule>
  </conditionalFormatting>
  <conditionalFormatting sqref="D221">
    <cfRule type="cellIs" dxfId="4015" priority="3862" stopIfTrue="1" operator="equal">
      <formula>"P"</formula>
    </cfRule>
  </conditionalFormatting>
  <conditionalFormatting sqref="D220">
    <cfRule type="cellIs" dxfId="4014" priority="3861" stopIfTrue="1" operator="equal">
      <formula>"P"</formula>
    </cfRule>
  </conditionalFormatting>
  <conditionalFormatting sqref="D219">
    <cfRule type="cellIs" dxfId="4013" priority="3860" stopIfTrue="1" operator="equal">
      <formula>"P"</formula>
    </cfRule>
  </conditionalFormatting>
  <conditionalFormatting sqref="D220">
    <cfRule type="cellIs" dxfId="4012" priority="3848" stopIfTrue="1" operator="equal">
      <formula>"P"</formula>
    </cfRule>
  </conditionalFormatting>
  <conditionalFormatting sqref="D222">
    <cfRule type="cellIs" dxfId="4011" priority="3847" stopIfTrue="1" operator="equal">
      <formula>"P"</formula>
    </cfRule>
  </conditionalFormatting>
  <conditionalFormatting sqref="D220">
    <cfRule type="cellIs" dxfId="4010" priority="3845" stopIfTrue="1" operator="equal">
      <formula>"P"</formula>
    </cfRule>
  </conditionalFormatting>
  <conditionalFormatting sqref="D221">
    <cfRule type="cellIs" dxfId="4009" priority="3846" stopIfTrue="1" operator="equal">
      <formula>"P"</formula>
    </cfRule>
  </conditionalFormatting>
  <conditionalFormatting sqref="D221">
    <cfRule type="cellIs" dxfId="4008" priority="3844" stopIfTrue="1" operator="equal">
      <formula>"P"</formula>
    </cfRule>
  </conditionalFormatting>
  <conditionalFormatting sqref="D220">
    <cfRule type="cellIs" dxfId="4007" priority="3843" stopIfTrue="1" operator="equal">
      <formula>"P"</formula>
    </cfRule>
  </conditionalFormatting>
  <conditionalFormatting sqref="D222">
    <cfRule type="cellIs" dxfId="4006" priority="3842" stopIfTrue="1" operator="equal">
      <formula>"P"</formula>
    </cfRule>
  </conditionalFormatting>
  <conditionalFormatting sqref="D221">
    <cfRule type="cellIs" dxfId="4005" priority="3841" stopIfTrue="1" operator="equal">
      <formula>"P"</formula>
    </cfRule>
  </conditionalFormatting>
  <conditionalFormatting sqref="D220">
    <cfRule type="cellIs" dxfId="4004" priority="3840" stopIfTrue="1" operator="equal">
      <formula>"P"</formula>
    </cfRule>
  </conditionalFormatting>
  <conditionalFormatting sqref="D221">
    <cfRule type="cellIs" dxfId="4003" priority="3839" stopIfTrue="1" operator="equal">
      <formula>"P"</formula>
    </cfRule>
  </conditionalFormatting>
  <conditionalFormatting sqref="D220">
    <cfRule type="cellIs" dxfId="4002" priority="3838" stopIfTrue="1" operator="equal">
      <formula>"P"</formula>
    </cfRule>
  </conditionalFormatting>
  <conditionalFormatting sqref="D219">
    <cfRule type="cellIs" dxfId="4001" priority="3837" stopIfTrue="1" operator="equal">
      <formula>"P"</formula>
    </cfRule>
  </conditionalFormatting>
  <conditionalFormatting sqref="D221">
    <cfRule type="cellIs" dxfId="4000" priority="3836" stopIfTrue="1" operator="equal">
      <formula>"P"</formula>
    </cfRule>
  </conditionalFormatting>
  <conditionalFormatting sqref="D220">
    <cfRule type="cellIs" dxfId="3999" priority="3835" stopIfTrue="1" operator="equal">
      <formula>"P"</formula>
    </cfRule>
  </conditionalFormatting>
  <conditionalFormatting sqref="D219">
    <cfRule type="cellIs" dxfId="3998" priority="3834" stopIfTrue="1" operator="equal">
      <formula>"P"</formula>
    </cfRule>
  </conditionalFormatting>
  <conditionalFormatting sqref="D220">
    <cfRule type="cellIs" dxfId="3997" priority="3833" stopIfTrue="1" operator="equal">
      <formula>"P"</formula>
    </cfRule>
  </conditionalFormatting>
  <conditionalFormatting sqref="D219">
    <cfRule type="cellIs" dxfId="3996" priority="3832" stopIfTrue="1" operator="equal">
      <formula>"P"</formula>
    </cfRule>
  </conditionalFormatting>
  <conditionalFormatting sqref="D221">
    <cfRule type="cellIs" dxfId="3995" priority="3831" stopIfTrue="1" operator="equal">
      <formula>"P"</formula>
    </cfRule>
  </conditionalFormatting>
  <conditionalFormatting sqref="D220">
    <cfRule type="cellIs" dxfId="3994" priority="3830" stopIfTrue="1" operator="equal">
      <formula>"P"</formula>
    </cfRule>
  </conditionalFormatting>
  <conditionalFormatting sqref="D219">
    <cfRule type="cellIs" dxfId="3993" priority="3829" stopIfTrue="1" operator="equal">
      <formula>"P"</formula>
    </cfRule>
  </conditionalFormatting>
  <conditionalFormatting sqref="D220">
    <cfRule type="cellIs" dxfId="3992" priority="3828" stopIfTrue="1" operator="equal">
      <formula>"P"</formula>
    </cfRule>
  </conditionalFormatting>
  <conditionalFormatting sqref="D219">
    <cfRule type="cellIs" dxfId="3991" priority="3827" stopIfTrue="1" operator="equal">
      <formula>"P"</formula>
    </cfRule>
  </conditionalFormatting>
  <conditionalFormatting sqref="D220">
    <cfRule type="cellIs" dxfId="3990" priority="3826" stopIfTrue="1" operator="equal">
      <formula>"P"</formula>
    </cfRule>
  </conditionalFormatting>
  <conditionalFormatting sqref="D219">
    <cfRule type="cellIs" dxfId="3989" priority="3825" stopIfTrue="1" operator="equal">
      <formula>"P"</formula>
    </cfRule>
  </conditionalFormatting>
  <conditionalFormatting sqref="D219">
    <cfRule type="cellIs" dxfId="3988" priority="3824" stopIfTrue="1" operator="equal">
      <formula>"P"</formula>
    </cfRule>
  </conditionalFormatting>
  <conditionalFormatting sqref="D220">
    <cfRule type="cellIs" dxfId="3987" priority="3823" stopIfTrue="1" operator="equal">
      <formula>"P"</formula>
    </cfRule>
  </conditionalFormatting>
  <conditionalFormatting sqref="D219">
    <cfRule type="cellIs" dxfId="3986" priority="3822" stopIfTrue="1" operator="equal">
      <formula>"P"</formula>
    </cfRule>
  </conditionalFormatting>
  <conditionalFormatting sqref="D219">
    <cfRule type="cellIs" dxfId="3985" priority="3821" stopIfTrue="1" operator="equal">
      <formula>"P"</formula>
    </cfRule>
  </conditionalFormatting>
  <conditionalFormatting sqref="D219">
    <cfRule type="cellIs" dxfId="3984" priority="3820" stopIfTrue="1" operator="equal">
      <formula>"P"</formula>
    </cfRule>
  </conditionalFormatting>
  <conditionalFormatting sqref="D223">
    <cfRule type="cellIs" dxfId="3983" priority="3819" stopIfTrue="1" operator="equal">
      <formula>"P"</formula>
    </cfRule>
  </conditionalFormatting>
  <conditionalFormatting sqref="X425:X426">
    <cfRule type="cellIs" dxfId="3982" priority="4559" stopIfTrue="1" operator="equal">
      <formula>"P"</formula>
    </cfRule>
  </conditionalFormatting>
  <conditionalFormatting sqref="J692:J696">
    <cfRule type="cellIs" dxfId="3981" priority="4508" stopIfTrue="1" operator="equal">
      <formula>"P"</formula>
    </cfRule>
  </conditionalFormatting>
  <conditionalFormatting sqref="D425">
    <cfRule type="cellIs" dxfId="3980" priority="4540" stopIfTrue="1" operator="equal">
      <formula>"P"</formula>
    </cfRule>
  </conditionalFormatting>
  <conditionalFormatting sqref="D295">
    <cfRule type="cellIs" dxfId="3979" priority="3298" stopIfTrue="1" operator="equal">
      <formula>"P"</formula>
    </cfRule>
  </conditionalFormatting>
  <conditionalFormatting sqref="D295">
    <cfRule type="cellIs" dxfId="3978" priority="3297" stopIfTrue="1" operator="equal">
      <formula>"P"</formula>
    </cfRule>
  </conditionalFormatting>
  <conditionalFormatting sqref="D539:D540">
    <cfRule type="cellIs" dxfId="3977" priority="4522" stopIfTrue="1" operator="equal">
      <formula>"P"</formula>
    </cfRule>
  </conditionalFormatting>
  <conditionalFormatting sqref="J574">
    <cfRule type="cellIs" dxfId="3976" priority="4154" stopIfTrue="1" operator="equal">
      <formula>"P"</formula>
    </cfRule>
  </conditionalFormatting>
  <conditionalFormatting sqref="D620">
    <cfRule type="cellIs" dxfId="3975" priority="4392" stopIfTrue="1" operator="equal">
      <formula>"P"</formula>
    </cfRule>
  </conditionalFormatting>
  <conditionalFormatting sqref="D500:D502">
    <cfRule type="cellIs" dxfId="3974" priority="4519" stopIfTrue="1" operator="equal">
      <formula>"P"</formula>
    </cfRule>
  </conditionalFormatting>
  <conditionalFormatting sqref="X715:X738">
    <cfRule type="cellIs" dxfId="3973" priority="4516" stopIfTrue="1" operator="equal">
      <formula>"P"</formula>
    </cfRule>
  </conditionalFormatting>
  <conditionalFormatting sqref="X730">
    <cfRule type="cellIs" dxfId="3972" priority="4515" stopIfTrue="1" operator="equal">
      <formula>"P"</formula>
    </cfRule>
  </conditionalFormatting>
  <conditionalFormatting sqref="X729">
    <cfRule type="cellIs" dxfId="3971" priority="4513" stopIfTrue="1" operator="equal">
      <formula>"P"</formula>
    </cfRule>
  </conditionalFormatting>
  <conditionalFormatting sqref="X731">
    <cfRule type="cellIs" dxfId="3970" priority="4512" stopIfTrue="1" operator="equal">
      <formula>"P"</formula>
    </cfRule>
  </conditionalFormatting>
  <conditionalFormatting sqref="X730">
    <cfRule type="cellIs" dxfId="3969" priority="4511" stopIfTrue="1" operator="equal">
      <formula>"P"</formula>
    </cfRule>
  </conditionalFormatting>
  <conditionalFormatting sqref="D696">
    <cfRule type="cellIs" dxfId="3968" priority="4510" stopIfTrue="1" operator="equal">
      <formula>"P"</formula>
    </cfRule>
  </conditionalFormatting>
  <conditionalFormatting sqref="J576">
    <cfRule type="cellIs" dxfId="3967" priority="4150" stopIfTrue="1" operator="equal">
      <formula>"P"</formula>
    </cfRule>
  </conditionalFormatting>
  <conditionalFormatting sqref="D619">
    <cfRule type="cellIs" dxfId="3966" priority="4384" stopIfTrue="1" operator="equal">
      <formula>"P"</formula>
    </cfRule>
  </conditionalFormatting>
  <conditionalFormatting sqref="D695">
    <cfRule type="cellIs" dxfId="3965" priority="4505" stopIfTrue="1" operator="equal">
      <formula>"P"</formula>
    </cfRule>
  </conditionalFormatting>
  <conditionalFormatting sqref="D619">
    <cfRule type="cellIs" dxfId="3964" priority="4381" stopIfTrue="1" operator="equal">
      <formula>"P"</formula>
    </cfRule>
  </conditionalFormatting>
  <conditionalFormatting sqref="J572">
    <cfRule type="cellIs" dxfId="3963" priority="4143" stopIfTrue="1" operator="equal">
      <formula>"P"</formula>
    </cfRule>
  </conditionalFormatting>
  <conditionalFormatting sqref="D620">
    <cfRule type="cellIs" dxfId="3962" priority="4379" stopIfTrue="1" operator="equal">
      <formula>"P"</formula>
    </cfRule>
  </conditionalFormatting>
  <conditionalFormatting sqref="D619">
    <cfRule type="cellIs" dxfId="3961" priority="4378" stopIfTrue="1" operator="equal">
      <formula>"P"</formula>
    </cfRule>
  </conditionalFormatting>
  <conditionalFormatting sqref="J572">
    <cfRule type="cellIs" dxfId="3960" priority="4140" stopIfTrue="1" operator="equal">
      <formula>"P"</formula>
    </cfRule>
  </conditionalFormatting>
  <conditionalFormatting sqref="J575">
    <cfRule type="cellIs" dxfId="3959" priority="4139" stopIfTrue="1" operator="equal">
      <formula>"P"</formula>
    </cfRule>
  </conditionalFormatting>
  <conditionalFormatting sqref="J574">
    <cfRule type="cellIs" dxfId="3958" priority="4137" stopIfTrue="1" operator="equal">
      <formula>"P"</formula>
    </cfRule>
  </conditionalFormatting>
  <conditionalFormatting sqref="D619:D620">
    <cfRule type="cellIs" dxfId="3957" priority="4471" stopIfTrue="1" operator="equal">
      <formula>"P"</formula>
    </cfRule>
  </conditionalFormatting>
  <conditionalFormatting sqref="D220">
    <cfRule type="cellIs" dxfId="3956" priority="4233" stopIfTrue="1" operator="equal">
      <formula>"P"</formula>
    </cfRule>
  </conditionalFormatting>
  <conditionalFormatting sqref="L617">
    <cfRule type="cellIs" dxfId="3955" priority="4469" stopIfTrue="1" operator="equal">
      <formula>"P"</formula>
    </cfRule>
  </conditionalFormatting>
  <conditionalFormatting sqref="D221">
    <cfRule type="cellIs" dxfId="3954" priority="4229" stopIfTrue="1" operator="equal">
      <formula>"P"</formula>
    </cfRule>
  </conditionalFormatting>
  <conditionalFormatting sqref="D619">
    <cfRule type="cellIs" dxfId="3953" priority="4464" stopIfTrue="1" operator="equal">
      <formula>"P"</formula>
    </cfRule>
  </conditionalFormatting>
  <conditionalFormatting sqref="L617">
    <cfRule type="cellIs" dxfId="3952" priority="4422" stopIfTrue="1" operator="equal">
      <formula>"P"</formula>
    </cfRule>
  </conditionalFormatting>
  <conditionalFormatting sqref="D221">
    <cfRule type="cellIs" dxfId="3951" priority="4224" stopIfTrue="1" operator="equal">
      <formula>"P"</formula>
    </cfRule>
  </conditionalFormatting>
  <conditionalFormatting sqref="D224">
    <cfRule type="cellIs" dxfId="3950" priority="4219" stopIfTrue="1" operator="equal">
      <formula>"P"</formula>
    </cfRule>
  </conditionalFormatting>
  <conditionalFormatting sqref="D619">
    <cfRule type="cellIs" dxfId="3949" priority="4455" stopIfTrue="1" operator="equal">
      <formula>"P"</formula>
    </cfRule>
  </conditionalFormatting>
  <conditionalFormatting sqref="D222">
    <cfRule type="cellIs" dxfId="3948" priority="4217" stopIfTrue="1" operator="equal">
      <formula>"P"</formula>
    </cfRule>
  </conditionalFormatting>
  <conditionalFormatting sqref="D220">
    <cfRule type="cellIs" dxfId="3947" priority="4216" stopIfTrue="1" operator="equal">
      <formula>"P"</formula>
    </cfRule>
  </conditionalFormatting>
  <conditionalFormatting sqref="D223">
    <cfRule type="cellIs" dxfId="3946" priority="4215" stopIfTrue="1" operator="equal">
      <formula>"P"</formula>
    </cfRule>
  </conditionalFormatting>
  <conditionalFormatting sqref="L617">
    <cfRule type="cellIs" dxfId="3945" priority="4448" stopIfTrue="1" operator="equal">
      <formula>"P"</formula>
    </cfRule>
  </conditionalFormatting>
  <conditionalFormatting sqref="D619">
    <cfRule type="cellIs" dxfId="3944" priority="4444" stopIfTrue="1" operator="equal">
      <formula>"P"</formula>
    </cfRule>
  </conditionalFormatting>
  <conditionalFormatting sqref="D222">
    <cfRule type="cellIs" dxfId="3943" priority="4206" stopIfTrue="1" operator="equal">
      <formula>"P"</formula>
    </cfRule>
  </conditionalFormatting>
  <conditionalFormatting sqref="D221">
    <cfRule type="cellIs" dxfId="3942" priority="4205" stopIfTrue="1" operator="equal">
      <formula>"P"</formula>
    </cfRule>
  </conditionalFormatting>
  <conditionalFormatting sqref="D619">
    <cfRule type="cellIs" dxfId="3941" priority="4441" stopIfTrue="1" operator="equal">
      <formula>"P"</formula>
    </cfRule>
  </conditionalFormatting>
  <conditionalFormatting sqref="D221">
    <cfRule type="cellIs" dxfId="3940" priority="4203" stopIfTrue="1" operator="equal">
      <formula>"P"</formula>
    </cfRule>
  </conditionalFormatting>
  <conditionalFormatting sqref="D220">
    <cfRule type="cellIs" dxfId="3939" priority="4202" stopIfTrue="1" operator="equal">
      <formula>"P"</formula>
    </cfRule>
  </conditionalFormatting>
  <conditionalFormatting sqref="D222">
    <cfRule type="cellIs" dxfId="3938" priority="4201" stopIfTrue="1" operator="equal">
      <formula>"P"</formula>
    </cfRule>
  </conditionalFormatting>
  <conditionalFormatting sqref="D620">
    <cfRule type="cellIs" dxfId="3937" priority="4396" stopIfTrue="1" operator="equal">
      <formula>"P"</formula>
    </cfRule>
  </conditionalFormatting>
  <conditionalFormatting sqref="D620">
    <cfRule type="cellIs" dxfId="3936" priority="4395" stopIfTrue="1" operator="equal">
      <formula>"P"</formula>
    </cfRule>
  </conditionalFormatting>
  <conditionalFormatting sqref="D620">
    <cfRule type="cellIs" dxfId="3935" priority="4394" stopIfTrue="1" operator="equal">
      <formula>"P"</formula>
    </cfRule>
  </conditionalFormatting>
  <conditionalFormatting sqref="D620">
    <cfRule type="cellIs" dxfId="3934" priority="4393" stopIfTrue="1" operator="equal">
      <formula>"P"</formula>
    </cfRule>
  </conditionalFormatting>
  <conditionalFormatting sqref="J577">
    <cfRule type="cellIs" dxfId="3933" priority="4153" stopIfTrue="1" operator="equal">
      <formula>"P"</formula>
    </cfRule>
  </conditionalFormatting>
  <conditionalFormatting sqref="D620">
    <cfRule type="cellIs" dxfId="3932" priority="4389" stopIfTrue="1" operator="equal">
      <formula>"P"</formula>
    </cfRule>
  </conditionalFormatting>
  <conditionalFormatting sqref="D619">
    <cfRule type="cellIs" dxfId="3931" priority="4388" stopIfTrue="1" operator="equal">
      <formula>"P"</formula>
    </cfRule>
  </conditionalFormatting>
  <conditionalFormatting sqref="J575">
    <cfRule type="cellIs" dxfId="3930" priority="4148" stopIfTrue="1" operator="equal">
      <formula>"P"</formula>
    </cfRule>
  </conditionalFormatting>
  <conditionalFormatting sqref="L617">
    <cfRule type="cellIs" dxfId="3929" priority="4424" stopIfTrue="1" operator="equal">
      <formula>"P"</formula>
    </cfRule>
  </conditionalFormatting>
  <conditionalFormatting sqref="J573">
    <cfRule type="cellIs" dxfId="3928" priority="4146" stopIfTrue="1" operator="equal">
      <formula>"P"</formula>
    </cfRule>
  </conditionalFormatting>
  <conditionalFormatting sqref="L617">
    <cfRule type="cellIs" dxfId="3927" priority="4399" stopIfTrue="1" operator="equal">
      <formula>"P"</formula>
    </cfRule>
  </conditionalFormatting>
  <conditionalFormatting sqref="D620">
    <cfRule type="cellIs" dxfId="3926" priority="4386" stopIfTrue="1" operator="equal">
      <formula>"P"</formula>
    </cfRule>
  </conditionalFormatting>
  <conditionalFormatting sqref="D620">
    <cfRule type="cellIs" dxfId="3925" priority="4382" stopIfTrue="1" operator="equal">
      <formula>"P"</formula>
    </cfRule>
  </conditionalFormatting>
  <conditionalFormatting sqref="D223">
    <cfRule type="cellIs" dxfId="3924" priority="4323" stopIfTrue="1" operator="equal">
      <formula>"P"</formula>
    </cfRule>
  </conditionalFormatting>
  <conditionalFormatting sqref="D224">
    <cfRule type="cellIs" dxfId="3923" priority="4322" stopIfTrue="1" operator="equal">
      <formula>"P"</formula>
    </cfRule>
  </conditionalFormatting>
  <conditionalFormatting sqref="D223">
    <cfRule type="cellIs" dxfId="3922" priority="4321" stopIfTrue="1" operator="equal">
      <formula>"P"</formula>
    </cfRule>
  </conditionalFormatting>
  <conditionalFormatting sqref="D222">
    <cfRule type="cellIs" dxfId="3921" priority="4320" stopIfTrue="1" operator="equal">
      <formula>"P"</formula>
    </cfRule>
  </conditionalFormatting>
  <conditionalFormatting sqref="D220">
    <cfRule type="cellIs" dxfId="3920" priority="4319" stopIfTrue="1" operator="equal">
      <formula>"P"</formula>
    </cfRule>
  </conditionalFormatting>
  <conditionalFormatting sqref="D220">
    <cfRule type="cellIs" dxfId="3919" priority="4289" stopIfTrue="1" operator="equal">
      <formula>"P"</formula>
    </cfRule>
  </conditionalFormatting>
  <conditionalFormatting sqref="D220">
    <cfRule type="cellIs" dxfId="3918" priority="4290" stopIfTrue="1" operator="equal">
      <formula>"P"</formula>
    </cfRule>
  </conditionalFormatting>
  <conditionalFormatting sqref="D221">
    <cfRule type="cellIs" dxfId="3917" priority="4291" stopIfTrue="1" operator="equal">
      <formula>"P"</formula>
    </cfRule>
  </conditionalFormatting>
  <conditionalFormatting sqref="D220">
    <cfRule type="cellIs" dxfId="3916" priority="4288" stopIfTrue="1" operator="equal">
      <formula>"P"</formula>
    </cfRule>
  </conditionalFormatting>
  <conditionalFormatting sqref="D223">
    <cfRule type="cellIs" dxfId="3915" priority="4318" stopIfTrue="1" operator="equal">
      <formula>"P"</formula>
    </cfRule>
  </conditionalFormatting>
  <conditionalFormatting sqref="D222">
    <cfRule type="cellIs" dxfId="3914" priority="4317" stopIfTrue="1" operator="equal">
      <formula>"P"</formula>
    </cfRule>
  </conditionalFormatting>
  <conditionalFormatting sqref="D221">
    <cfRule type="cellIs" dxfId="3913" priority="4316" stopIfTrue="1" operator="equal">
      <formula>"P"</formula>
    </cfRule>
  </conditionalFormatting>
  <conditionalFormatting sqref="D223">
    <cfRule type="cellIs" dxfId="3912" priority="4315" stopIfTrue="1" operator="equal">
      <formula>"P"</formula>
    </cfRule>
  </conditionalFormatting>
  <conditionalFormatting sqref="D222">
    <cfRule type="cellIs" dxfId="3911" priority="4314" stopIfTrue="1" operator="equal">
      <formula>"P"</formula>
    </cfRule>
  </conditionalFormatting>
  <conditionalFormatting sqref="D221">
    <cfRule type="cellIs" dxfId="3910" priority="4313" stopIfTrue="1" operator="equal">
      <formula>"P"</formula>
    </cfRule>
  </conditionalFormatting>
  <conditionalFormatting sqref="D222">
    <cfRule type="cellIs" dxfId="3909" priority="4312" stopIfTrue="1" operator="equal">
      <formula>"P"</formula>
    </cfRule>
  </conditionalFormatting>
  <conditionalFormatting sqref="D221">
    <cfRule type="cellIs" dxfId="3908" priority="4311" stopIfTrue="1" operator="equal">
      <formula>"P"</formula>
    </cfRule>
  </conditionalFormatting>
  <conditionalFormatting sqref="D223">
    <cfRule type="cellIs" dxfId="3907" priority="4310" stopIfTrue="1" operator="equal">
      <formula>"P"</formula>
    </cfRule>
  </conditionalFormatting>
  <conditionalFormatting sqref="D222">
    <cfRule type="cellIs" dxfId="3906" priority="4309" stopIfTrue="1" operator="equal">
      <formula>"P"</formula>
    </cfRule>
  </conditionalFormatting>
  <conditionalFormatting sqref="D221">
    <cfRule type="cellIs" dxfId="3905" priority="4308" stopIfTrue="1" operator="equal">
      <formula>"P"</formula>
    </cfRule>
  </conditionalFormatting>
  <conditionalFormatting sqref="D222">
    <cfRule type="cellIs" dxfId="3904" priority="4307" stopIfTrue="1" operator="equal">
      <formula>"P"</formula>
    </cfRule>
  </conditionalFormatting>
  <conditionalFormatting sqref="D221">
    <cfRule type="cellIs" dxfId="3903" priority="4306" stopIfTrue="1" operator="equal">
      <formula>"P"</formula>
    </cfRule>
  </conditionalFormatting>
  <conditionalFormatting sqref="D220">
    <cfRule type="cellIs" dxfId="3902" priority="4305" stopIfTrue="1" operator="equal">
      <formula>"P"</formula>
    </cfRule>
  </conditionalFormatting>
  <conditionalFormatting sqref="D222">
    <cfRule type="cellIs" dxfId="3901" priority="4304" stopIfTrue="1" operator="equal">
      <formula>"P"</formula>
    </cfRule>
  </conditionalFormatting>
  <conditionalFormatting sqref="D221">
    <cfRule type="cellIs" dxfId="3900" priority="4303" stopIfTrue="1" operator="equal">
      <formula>"P"</formula>
    </cfRule>
  </conditionalFormatting>
  <conditionalFormatting sqref="D220">
    <cfRule type="cellIs" dxfId="3899" priority="4302" stopIfTrue="1" operator="equal">
      <formula>"P"</formula>
    </cfRule>
  </conditionalFormatting>
  <conditionalFormatting sqref="D221">
    <cfRule type="cellIs" dxfId="3898" priority="4301" stopIfTrue="1" operator="equal">
      <formula>"P"</formula>
    </cfRule>
  </conditionalFormatting>
  <conditionalFormatting sqref="D220">
    <cfRule type="cellIs" dxfId="3897" priority="4300" stopIfTrue="1" operator="equal">
      <formula>"P"</formula>
    </cfRule>
  </conditionalFormatting>
  <conditionalFormatting sqref="D222">
    <cfRule type="cellIs" dxfId="3896" priority="4299" stopIfTrue="1" operator="equal">
      <formula>"P"</formula>
    </cfRule>
  </conditionalFormatting>
  <conditionalFormatting sqref="D221">
    <cfRule type="cellIs" dxfId="3895" priority="4298" stopIfTrue="1" operator="equal">
      <formula>"P"</formula>
    </cfRule>
  </conditionalFormatting>
  <conditionalFormatting sqref="D220">
    <cfRule type="cellIs" dxfId="3894" priority="4297" stopIfTrue="1" operator="equal">
      <formula>"P"</formula>
    </cfRule>
  </conditionalFormatting>
  <conditionalFormatting sqref="D221">
    <cfRule type="cellIs" dxfId="3893" priority="4296" stopIfTrue="1" operator="equal">
      <formula>"P"</formula>
    </cfRule>
  </conditionalFormatting>
  <conditionalFormatting sqref="D220">
    <cfRule type="cellIs" dxfId="3892" priority="4295" stopIfTrue="1" operator="equal">
      <formula>"P"</formula>
    </cfRule>
  </conditionalFormatting>
  <conditionalFormatting sqref="D221">
    <cfRule type="cellIs" dxfId="3891" priority="4294" stopIfTrue="1" operator="equal">
      <formula>"P"</formula>
    </cfRule>
  </conditionalFormatting>
  <conditionalFormatting sqref="D220">
    <cfRule type="cellIs" dxfId="3890" priority="4293" stopIfTrue="1" operator="equal">
      <formula>"P"</formula>
    </cfRule>
  </conditionalFormatting>
  <conditionalFormatting sqref="D220">
    <cfRule type="cellIs" dxfId="3889" priority="4292" stopIfTrue="1" operator="equal">
      <formula>"P"</formula>
    </cfRule>
  </conditionalFormatting>
  <conditionalFormatting sqref="D223">
    <cfRule type="cellIs" dxfId="3888" priority="4287" stopIfTrue="1" operator="equal">
      <formula>"P"</formula>
    </cfRule>
  </conditionalFormatting>
  <conditionalFormatting sqref="D222">
    <cfRule type="cellIs" dxfId="3887" priority="4286" stopIfTrue="1" operator="equal">
      <formula>"P"</formula>
    </cfRule>
  </conditionalFormatting>
  <conditionalFormatting sqref="D221">
    <cfRule type="cellIs" dxfId="3886" priority="4285" stopIfTrue="1" operator="equal">
      <formula>"P"</formula>
    </cfRule>
  </conditionalFormatting>
  <conditionalFormatting sqref="D220">
    <cfRule type="cellIs" dxfId="3885" priority="4264" stopIfTrue="1" operator="equal">
      <formula>"P"</formula>
    </cfRule>
  </conditionalFormatting>
  <conditionalFormatting sqref="D222">
    <cfRule type="cellIs" dxfId="3884" priority="4284" stopIfTrue="1" operator="equal">
      <formula>"P"</formula>
    </cfRule>
  </conditionalFormatting>
  <conditionalFormatting sqref="D221">
    <cfRule type="cellIs" dxfId="3883" priority="4283" stopIfTrue="1" operator="equal">
      <formula>"P"</formula>
    </cfRule>
  </conditionalFormatting>
  <conditionalFormatting sqref="D220">
    <cfRule type="cellIs" dxfId="3882" priority="4282" stopIfTrue="1" operator="equal">
      <formula>"P"</formula>
    </cfRule>
  </conditionalFormatting>
  <conditionalFormatting sqref="D222">
    <cfRule type="cellIs" dxfId="3881" priority="4281" stopIfTrue="1" operator="equal">
      <formula>"P"</formula>
    </cfRule>
  </conditionalFormatting>
  <conditionalFormatting sqref="D221">
    <cfRule type="cellIs" dxfId="3880" priority="4280" stopIfTrue="1" operator="equal">
      <formula>"P"</formula>
    </cfRule>
  </conditionalFormatting>
  <conditionalFormatting sqref="D220">
    <cfRule type="cellIs" dxfId="3879" priority="4279" stopIfTrue="1" operator="equal">
      <formula>"P"</formula>
    </cfRule>
  </conditionalFormatting>
  <conditionalFormatting sqref="D221">
    <cfRule type="cellIs" dxfId="3878" priority="4278" stopIfTrue="1" operator="equal">
      <formula>"P"</formula>
    </cfRule>
  </conditionalFormatting>
  <conditionalFormatting sqref="D220">
    <cfRule type="cellIs" dxfId="3877" priority="4277" stopIfTrue="1" operator="equal">
      <formula>"P"</formula>
    </cfRule>
  </conditionalFormatting>
  <conditionalFormatting sqref="D222">
    <cfRule type="cellIs" dxfId="3876" priority="4276" stopIfTrue="1" operator="equal">
      <formula>"P"</formula>
    </cfRule>
  </conditionalFormatting>
  <conditionalFormatting sqref="D221">
    <cfRule type="cellIs" dxfId="3875" priority="4275" stopIfTrue="1" operator="equal">
      <formula>"P"</formula>
    </cfRule>
  </conditionalFormatting>
  <conditionalFormatting sqref="D220">
    <cfRule type="cellIs" dxfId="3874" priority="4274" stopIfTrue="1" operator="equal">
      <formula>"P"</formula>
    </cfRule>
  </conditionalFormatting>
  <conditionalFormatting sqref="D221">
    <cfRule type="cellIs" dxfId="3873" priority="4273" stopIfTrue="1" operator="equal">
      <formula>"P"</formula>
    </cfRule>
  </conditionalFormatting>
  <conditionalFormatting sqref="D220">
    <cfRule type="cellIs" dxfId="3872" priority="4272" stopIfTrue="1" operator="equal">
      <formula>"P"</formula>
    </cfRule>
  </conditionalFormatting>
  <conditionalFormatting sqref="D221">
    <cfRule type="cellIs" dxfId="3871" priority="4271" stopIfTrue="1" operator="equal">
      <formula>"P"</formula>
    </cfRule>
  </conditionalFormatting>
  <conditionalFormatting sqref="D220">
    <cfRule type="cellIs" dxfId="3870" priority="4270" stopIfTrue="1" operator="equal">
      <formula>"P"</formula>
    </cfRule>
  </conditionalFormatting>
  <conditionalFormatting sqref="D220">
    <cfRule type="cellIs" dxfId="3869" priority="4269" stopIfTrue="1" operator="equal">
      <formula>"P"</formula>
    </cfRule>
  </conditionalFormatting>
  <conditionalFormatting sqref="D221">
    <cfRule type="cellIs" dxfId="3868" priority="4268" stopIfTrue="1" operator="equal">
      <formula>"P"</formula>
    </cfRule>
  </conditionalFormatting>
  <conditionalFormatting sqref="D220">
    <cfRule type="cellIs" dxfId="3867" priority="4267" stopIfTrue="1" operator="equal">
      <formula>"P"</formula>
    </cfRule>
  </conditionalFormatting>
  <conditionalFormatting sqref="D220">
    <cfRule type="cellIs" dxfId="3866" priority="4266" stopIfTrue="1" operator="equal">
      <formula>"P"</formula>
    </cfRule>
  </conditionalFormatting>
  <conditionalFormatting sqref="D220">
    <cfRule type="cellIs" dxfId="3865" priority="4265" stopIfTrue="1" operator="equal">
      <formula>"P"</formula>
    </cfRule>
  </conditionalFormatting>
  <conditionalFormatting sqref="D225">
    <cfRule type="cellIs" dxfId="3864" priority="4263" stopIfTrue="1" operator="equal">
      <formula>"P"</formula>
    </cfRule>
  </conditionalFormatting>
  <conditionalFormatting sqref="D224">
    <cfRule type="cellIs" dxfId="3863" priority="4262" stopIfTrue="1" operator="equal">
      <formula>"P"</formula>
    </cfRule>
  </conditionalFormatting>
  <conditionalFormatting sqref="D223">
    <cfRule type="cellIs" dxfId="3862" priority="4261" stopIfTrue="1" operator="equal">
      <formula>"P"</formula>
    </cfRule>
  </conditionalFormatting>
  <conditionalFormatting sqref="D221">
    <cfRule type="cellIs" dxfId="3861" priority="4260" stopIfTrue="1" operator="equal">
      <formula>"P"</formula>
    </cfRule>
  </conditionalFormatting>
  <conditionalFormatting sqref="D220">
    <cfRule type="cellIs" dxfId="3860" priority="4220" stopIfTrue="1" operator="equal">
      <formula>"P"</formula>
    </cfRule>
  </conditionalFormatting>
  <conditionalFormatting sqref="D221">
    <cfRule type="cellIs" dxfId="3859" priority="4226" stopIfTrue="1" operator="equal">
      <formula>"P"</formula>
    </cfRule>
  </conditionalFormatting>
  <conditionalFormatting sqref="D222">
    <cfRule type="cellIs" dxfId="3858" priority="4227" stopIfTrue="1" operator="equal">
      <formula>"P"</formula>
    </cfRule>
  </conditionalFormatting>
  <conditionalFormatting sqref="D220">
    <cfRule type="cellIs" dxfId="3857" priority="4225" stopIfTrue="1" operator="equal">
      <formula>"P"</formula>
    </cfRule>
  </conditionalFormatting>
  <conditionalFormatting sqref="D220">
    <cfRule type="cellIs" dxfId="3856" priority="4223" stopIfTrue="1" operator="equal">
      <formula>"P"</formula>
    </cfRule>
  </conditionalFormatting>
  <conditionalFormatting sqref="D221">
    <cfRule type="cellIs" dxfId="3855" priority="4222" stopIfTrue="1" operator="equal">
      <formula>"P"</formula>
    </cfRule>
  </conditionalFormatting>
  <conditionalFormatting sqref="D220">
    <cfRule type="cellIs" dxfId="3854" priority="4221" stopIfTrue="1" operator="equal">
      <formula>"P"</formula>
    </cfRule>
  </conditionalFormatting>
  <conditionalFormatting sqref="D224">
    <cfRule type="cellIs" dxfId="3853" priority="4259" stopIfTrue="1" operator="equal">
      <formula>"P"</formula>
    </cfRule>
  </conditionalFormatting>
  <conditionalFormatting sqref="D223">
    <cfRule type="cellIs" dxfId="3852" priority="4258" stopIfTrue="1" operator="equal">
      <formula>"P"</formula>
    </cfRule>
  </conditionalFormatting>
  <conditionalFormatting sqref="D222">
    <cfRule type="cellIs" dxfId="3851" priority="4257" stopIfTrue="1" operator="equal">
      <formula>"P"</formula>
    </cfRule>
  </conditionalFormatting>
  <conditionalFormatting sqref="D220">
    <cfRule type="cellIs" dxfId="3850" priority="4256" stopIfTrue="1" operator="equal">
      <formula>"P"</formula>
    </cfRule>
  </conditionalFormatting>
  <conditionalFormatting sqref="D224">
    <cfRule type="cellIs" dxfId="3849" priority="4255" stopIfTrue="1" operator="equal">
      <formula>"P"</formula>
    </cfRule>
  </conditionalFormatting>
  <conditionalFormatting sqref="D223">
    <cfRule type="cellIs" dxfId="3848" priority="4254" stopIfTrue="1" operator="equal">
      <formula>"P"</formula>
    </cfRule>
  </conditionalFormatting>
  <conditionalFormatting sqref="D222">
    <cfRule type="cellIs" dxfId="3847" priority="4253" stopIfTrue="1" operator="equal">
      <formula>"P"</formula>
    </cfRule>
  </conditionalFormatting>
  <conditionalFormatting sqref="D223">
    <cfRule type="cellIs" dxfId="3846" priority="4252" stopIfTrue="1" operator="equal">
      <formula>"P"</formula>
    </cfRule>
  </conditionalFormatting>
  <conditionalFormatting sqref="D222">
    <cfRule type="cellIs" dxfId="3845" priority="4251" stopIfTrue="1" operator="equal">
      <formula>"P"</formula>
    </cfRule>
  </conditionalFormatting>
  <conditionalFormatting sqref="D224">
    <cfRule type="cellIs" dxfId="3844" priority="4250" stopIfTrue="1" operator="equal">
      <formula>"P"</formula>
    </cfRule>
  </conditionalFormatting>
  <conditionalFormatting sqref="D223">
    <cfRule type="cellIs" dxfId="3843" priority="4249" stopIfTrue="1" operator="equal">
      <formula>"P"</formula>
    </cfRule>
  </conditionalFormatting>
  <conditionalFormatting sqref="D222">
    <cfRule type="cellIs" dxfId="3842" priority="4248" stopIfTrue="1" operator="equal">
      <formula>"P"</formula>
    </cfRule>
  </conditionalFormatting>
  <conditionalFormatting sqref="D220">
    <cfRule type="cellIs" dxfId="3841" priority="4247" stopIfTrue="1" operator="equal">
      <formula>"P"</formula>
    </cfRule>
  </conditionalFormatting>
  <conditionalFormatting sqref="D223">
    <cfRule type="cellIs" dxfId="3840" priority="4246" stopIfTrue="1" operator="equal">
      <formula>"P"</formula>
    </cfRule>
  </conditionalFormatting>
  <conditionalFormatting sqref="D222">
    <cfRule type="cellIs" dxfId="3839" priority="4245" stopIfTrue="1" operator="equal">
      <formula>"P"</formula>
    </cfRule>
  </conditionalFormatting>
  <conditionalFormatting sqref="D221">
    <cfRule type="cellIs" dxfId="3838" priority="4244" stopIfTrue="1" operator="equal">
      <formula>"P"</formula>
    </cfRule>
  </conditionalFormatting>
  <conditionalFormatting sqref="D223">
    <cfRule type="cellIs" dxfId="3837" priority="4243" stopIfTrue="1" operator="equal">
      <formula>"P"</formula>
    </cfRule>
  </conditionalFormatting>
  <conditionalFormatting sqref="D222">
    <cfRule type="cellIs" dxfId="3836" priority="4242" stopIfTrue="1" operator="equal">
      <formula>"P"</formula>
    </cfRule>
  </conditionalFormatting>
  <conditionalFormatting sqref="D221">
    <cfRule type="cellIs" dxfId="3835" priority="4241" stopIfTrue="1" operator="equal">
      <formula>"P"</formula>
    </cfRule>
  </conditionalFormatting>
  <conditionalFormatting sqref="D222">
    <cfRule type="cellIs" dxfId="3834" priority="4240" stopIfTrue="1" operator="equal">
      <formula>"P"</formula>
    </cfRule>
  </conditionalFormatting>
  <conditionalFormatting sqref="D221">
    <cfRule type="cellIs" dxfId="3833" priority="4239" stopIfTrue="1" operator="equal">
      <formula>"P"</formula>
    </cfRule>
  </conditionalFormatting>
  <conditionalFormatting sqref="D223">
    <cfRule type="cellIs" dxfId="3832" priority="4238" stopIfTrue="1" operator="equal">
      <formula>"P"</formula>
    </cfRule>
  </conditionalFormatting>
  <conditionalFormatting sqref="D222">
    <cfRule type="cellIs" dxfId="3831" priority="4237" stopIfTrue="1" operator="equal">
      <formula>"P"</formula>
    </cfRule>
  </conditionalFormatting>
  <conditionalFormatting sqref="D221">
    <cfRule type="cellIs" dxfId="3830" priority="4236" stopIfTrue="1" operator="equal">
      <formula>"P"</formula>
    </cfRule>
  </conditionalFormatting>
  <conditionalFormatting sqref="D222">
    <cfRule type="cellIs" dxfId="3829" priority="4235" stopIfTrue="1" operator="equal">
      <formula>"P"</formula>
    </cfRule>
  </conditionalFormatting>
  <conditionalFormatting sqref="D221">
    <cfRule type="cellIs" dxfId="3828" priority="4234" stopIfTrue="1" operator="equal">
      <formula>"P"</formula>
    </cfRule>
  </conditionalFormatting>
  <conditionalFormatting sqref="D222">
    <cfRule type="cellIs" dxfId="3827" priority="4232" stopIfTrue="1" operator="equal">
      <formula>"P"</formula>
    </cfRule>
  </conditionalFormatting>
  <conditionalFormatting sqref="D221">
    <cfRule type="cellIs" dxfId="3826" priority="4231" stopIfTrue="1" operator="equal">
      <formula>"P"</formula>
    </cfRule>
  </conditionalFormatting>
  <conditionalFormatting sqref="D220">
    <cfRule type="cellIs" dxfId="3825" priority="4230" stopIfTrue="1" operator="equal">
      <formula>"P"</formula>
    </cfRule>
  </conditionalFormatting>
  <conditionalFormatting sqref="D220">
    <cfRule type="cellIs" dxfId="3824" priority="4228" stopIfTrue="1" operator="equal">
      <formula>"P"</formula>
    </cfRule>
  </conditionalFormatting>
  <conditionalFormatting sqref="D223">
    <cfRule type="cellIs" dxfId="3823" priority="4218" stopIfTrue="1" operator="equal">
      <formula>"P"</formula>
    </cfRule>
  </conditionalFormatting>
  <conditionalFormatting sqref="D220">
    <cfRule type="cellIs" dxfId="3822" priority="4186" stopIfTrue="1" operator="equal">
      <formula>"P"</formula>
    </cfRule>
  </conditionalFormatting>
  <conditionalFormatting sqref="D220">
    <cfRule type="cellIs" dxfId="3821" priority="4187" stopIfTrue="1" operator="equal">
      <formula>"P"</formula>
    </cfRule>
  </conditionalFormatting>
  <conditionalFormatting sqref="D221">
    <cfRule type="cellIs" dxfId="3820" priority="4188" stopIfTrue="1" operator="equal">
      <formula>"P"</formula>
    </cfRule>
  </conditionalFormatting>
  <conditionalFormatting sqref="D220">
    <cfRule type="cellIs" dxfId="3819" priority="4185" stopIfTrue="1" operator="equal">
      <formula>"P"</formula>
    </cfRule>
  </conditionalFormatting>
  <conditionalFormatting sqref="D222">
    <cfRule type="cellIs" dxfId="3818" priority="4214" stopIfTrue="1" operator="equal">
      <formula>"P"</formula>
    </cfRule>
  </conditionalFormatting>
  <conditionalFormatting sqref="D221">
    <cfRule type="cellIs" dxfId="3817" priority="4213" stopIfTrue="1" operator="equal">
      <formula>"P"</formula>
    </cfRule>
  </conditionalFormatting>
  <conditionalFormatting sqref="D223">
    <cfRule type="cellIs" dxfId="3816" priority="4212" stopIfTrue="1" operator="equal">
      <formula>"P"</formula>
    </cfRule>
  </conditionalFormatting>
  <conditionalFormatting sqref="D222">
    <cfRule type="cellIs" dxfId="3815" priority="4211" stopIfTrue="1" operator="equal">
      <formula>"P"</formula>
    </cfRule>
  </conditionalFormatting>
  <conditionalFormatting sqref="D221">
    <cfRule type="cellIs" dxfId="3814" priority="4210" stopIfTrue="1" operator="equal">
      <formula>"P"</formula>
    </cfRule>
  </conditionalFormatting>
  <conditionalFormatting sqref="D222">
    <cfRule type="cellIs" dxfId="3813" priority="4209" stopIfTrue="1" operator="equal">
      <formula>"P"</formula>
    </cfRule>
  </conditionalFormatting>
  <conditionalFormatting sqref="D221">
    <cfRule type="cellIs" dxfId="3812" priority="4208" stopIfTrue="1" operator="equal">
      <formula>"P"</formula>
    </cfRule>
  </conditionalFormatting>
  <conditionalFormatting sqref="D223">
    <cfRule type="cellIs" dxfId="3811" priority="4207" stopIfTrue="1" operator="equal">
      <formula>"P"</formula>
    </cfRule>
  </conditionalFormatting>
  <conditionalFormatting sqref="D222">
    <cfRule type="cellIs" dxfId="3810" priority="4204" stopIfTrue="1" operator="equal">
      <formula>"P"</formula>
    </cfRule>
  </conditionalFormatting>
  <conditionalFormatting sqref="D221">
    <cfRule type="cellIs" dxfId="3809" priority="4200" stopIfTrue="1" operator="equal">
      <formula>"P"</formula>
    </cfRule>
  </conditionalFormatting>
  <conditionalFormatting sqref="D220">
    <cfRule type="cellIs" dxfId="3808" priority="4199" stopIfTrue="1" operator="equal">
      <formula>"P"</formula>
    </cfRule>
  </conditionalFormatting>
  <conditionalFormatting sqref="D221">
    <cfRule type="cellIs" dxfId="3807" priority="4198" stopIfTrue="1" operator="equal">
      <formula>"P"</formula>
    </cfRule>
  </conditionalFormatting>
  <conditionalFormatting sqref="D220">
    <cfRule type="cellIs" dxfId="3806" priority="4197" stopIfTrue="1" operator="equal">
      <formula>"P"</formula>
    </cfRule>
  </conditionalFormatting>
  <conditionalFormatting sqref="D222">
    <cfRule type="cellIs" dxfId="3805" priority="4196" stopIfTrue="1" operator="equal">
      <formula>"P"</formula>
    </cfRule>
  </conditionalFormatting>
  <conditionalFormatting sqref="D221">
    <cfRule type="cellIs" dxfId="3804" priority="4195" stopIfTrue="1" operator="equal">
      <formula>"P"</formula>
    </cfRule>
  </conditionalFormatting>
  <conditionalFormatting sqref="D220">
    <cfRule type="cellIs" dxfId="3803" priority="4194" stopIfTrue="1" operator="equal">
      <formula>"P"</formula>
    </cfRule>
  </conditionalFormatting>
  <conditionalFormatting sqref="D221">
    <cfRule type="cellIs" dxfId="3802" priority="4193" stopIfTrue="1" operator="equal">
      <formula>"P"</formula>
    </cfRule>
  </conditionalFormatting>
  <conditionalFormatting sqref="D220">
    <cfRule type="cellIs" dxfId="3801" priority="4192" stopIfTrue="1" operator="equal">
      <formula>"P"</formula>
    </cfRule>
  </conditionalFormatting>
  <conditionalFormatting sqref="D221">
    <cfRule type="cellIs" dxfId="3800" priority="4191" stopIfTrue="1" operator="equal">
      <formula>"P"</formula>
    </cfRule>
  </conditionalFormatting>
  <conditionalFormatting sqref="D220">
    <cfRule type="cellIs" dxfId="3799" priority="4190" stopIfTrue="1" operator="equal">
      <formula>"P"</formula>
    </cfRule>
  </conditionalFormatting>
  <conditionalFormatting sqref="D220">
    <cfRule type="cellIs" dxfId="3798" priority="4189" stopIfTrue="1" operator="equal">
      <formula>"P"</formula>
    </cfRule>
  </conditionalFormatting>
  <conditionalFormatting sqref="D224">
    <cfRule type="cellIs" dxfId="3797" priority="4184" stopIfTrue="1" operator="equal">
      <formula>"P"</formula>
    </cfRule>
  </conditionalFormatting>
  <conditionalFormatting sqref="J574">
    <cfRule type="cellIs" dxfId="3796" priority="4183" stopIfTrue="1" operator="equal">
      <formula>"P"</formula>
    </cfRule>
  </conditionalFormatting>
  <conditionalFormatting sqref="J580">
    <cfRule type="cellIs" dxfId="3795" priority="4182" stopIfTrue="1" operator="equal">
      <formula>"P"</formula>
    </cfRule>
  </conditionalFormatting>
  <conditionalFormatting sqref="J575">
    <cfRule type="cellIs" dxfId="3794" priority="4181" stopIfTrue="1" operator="equal">
      <formula>"P"</formula>
    </cfRule>
  </conditionalFormatting>
  <conditionalFormatting sqref="J578">
    <cfRule type="cellIs" dxfId="3793" priority="4180" stopIfTrue="1" operator="equal">
      <formula>"P"</formula>
    </cfRule>
  </conditionalFormatting>
  <conditionalFormatting sqref="J573">
    <cfRule type="cellIs" dxfId="3792" priority="4179" stopIfTrue="1" operator="equal">
      <formula>"P"</formula>
    </cfRule>
  </conditionalFormatting>
  <conditionalFormatting sqref="J574">
    <cfRule type="cellIs" dxfId="3791" priority="4178" stopIfTrue="1" operator="equal">
      <formula>"P"</formula>
    </cfRule>
  </conditionalFormatting>
  <conditionalFormatting sqref="J577">
    <cfRule type="cellIs" dxfId="3790" priority="4177" stopIfTrue="1" operator="equal">
      <formula>"P"</formula>
    </cfRule>
  </conditionalFormatting>
  <conditionalFormatting sqref="J575">
    <cfRule type="cellIs" dxfId="3789" priority="4176" stopIfTrue="1" operator="equal">
      <formula>"P"</formula>
    </cfRule>
  </conditionalFormatting>
  <conditionalFormatting sqref="J576">
    <cfRule type="cellIs" dxfId="3788" priority="4175" stopIfTrue="1" operator="equal">
      <formula>"P"</formula>
    </cfRule>
  </conditionalFormatting>
  <conditionalFormatting sqref="J579">
    <cfRule type="cellIs" dxfId="3787" priority="4174" stopIfTrue="1" operator="equal">
      <formula>"P"</formula>
    </cfRule>
  </conditionalFormatting>
  <conditionalFormatting sqref="J574">
    <cfRule type="cellIs" dxfId="3786" priority="4173" stopIfTrue="1" operator="equal">
      <formula>"P"</formula>
    </cfRule>
  </conditionalFormatting>
  <conditionalFormatting sqref="J575">
    <cfRule type="cellIs" dxfId="3785" priority="4172" stopIfTrue="1" operator="equal">
      <formula>"P"</formula>
    </cfRule>
  </conditionalFormatting>
  <conditionalFormatting sqref="J578">
    <cfRule type="cellIs" dxfId="3784" priority="4171" stopIfTrue="1" operator="equal">
      <formula>"P"</formula>
    </cfRule>
  </conditionalFormatting>
  <conditionalFormatting sqref="J573">
    <cfRule type="cellIs" dxfId="3783" priority="4170" stopIfTrue="1" operator="equal">
      <formula>"P"</formula>
    </cfRule>
  </conditionalFormatting>
  <conditionalFormatting sqref="J574">
    <cfRule type="cellIs" dxfId="3782" priority="4169" stopIfTrue="1" operator="equal">
      <formula>"P"</formula>
    </cfRule>
  </conditionalFormatting>
  <conditionalFormatting sqref="J577">
    <cfRule type="cellIs" dxfId="3781" priority="4168" stopIfTrue="1" operator="equal">
      <formula>"P"</formula>
    </cfRule>
  </conditionalFormatting>
  <conditionalFormatting sqref="J572">
    <cfRule type="cellIs" dxfId="3780" priority="4167" stopIfTrue="1" operator="equal">
      <formula>"P"</formula>
    </cfRule>
  </conditionalFormatting>
  <conditionalFormatting sqref="J573">
    <cfRule type="cellIs" dxfId="3779" priority="4166" stopIfTrue="1" operator="equal">
      <formula>"P"</formula>
    </cfRule>
  </conditionalFormatting>
  <conditionalFormatting sqref="J576">
    <cfRule type="cellIs" dxfId="3778" priority="4165" stopIfTrue="1" operator="equal">
      <formula>"P"</formula>
    </cfRule>
  </conditionalFormatting>
  <conditionalFormatting sqref="J574">
    <cfRule type="cellIs" dxfId="3777" priority="4164" stopIfTrue="1" operator="equal">
      <formula>"P"</formula>
    </cfRule>
  </conditionalFormatting>
  <conditionalFormatting sqref="J575">
    <cfRule type="cellIs" dxfId="3776" priority="4163" stopIfTrue="1" operator="equal">
      <formula>"P"</formula>
    </cfRule>
  </conditionalFormatting>
  <conditionalFormatting sqref="J573">
    <cfRule type="cellIs" dxfId="3775" priority="4162" stopIfTrue="1" operator="equal">
      <formula>"P"</formula>
    </cfRule>
  </conditionalFormatting>
  <conditionalFormatting sqref="J574">
    <cfRule type="cellIs" dxfId="3774" priority="4161" stopIfTrue="1" operator="equal">
      <formula>"P"</formula>
    </cfRule>
  </conditionalFormatting>
  <conditionalFormatting sqref="J577">
    <cfRule type="cellIs" dxfId="3773" priority="4160" stopIfTrue="1" operator="equal">
      <formula>"P"</formula>
    </cfRule>
  </conditionalFormatting>
  <conditionalFormatting sqref="J580">
    <cfRule type="cellIs" dxfId="3772" priority="4159" stopIfTrue="1" operator="equal">
      <formula>"P"</formula>
    </cfRule>
  </conditionalFormatting>
  <conditionalFormatting sqref="J578">
    <cfRule type="cellIs" dxfId="3771" priority="4158" stopIfTrue="1" operator="equal">
      <formula>"P"</formula>
    </cfRule>
  </conditionalFormatting>
  <conditionalFormatting sqref="J579">
    <cfRule type="cellIs" dxfId="3770" priority="4157" stopIfTrue="1" operator="equal">
      <formula>"P"</formula>
    </cfRule>
  </conditionalFormatting>
  <conditionalFormatting sqref="J573">
    <cfRule type="cellIs" dxfId="3769" priority="4156" stopIfTrue="1" operator="equal">
      <formula>"P"</formula>
    </cfRule>
  </conditionalFormatting>
  <conditionalFormatting sqref="J579">
    <cfRule type="cellIs" dxfId="3768" priority="4155" stopIfTrue="1" operator="equal">
      <formula>"P"</formula>
    </cfRule>
  </conditionalFormatting>
  <conditionalFormatting sqref="J572">
    <cfRule type="cellIs" dxfId="3767" priority="4152" stopIfTrue="1" operator="equal">
      <formula>"P"</formula>
    </cfRule>
  </conditionalFormatting>
  <conditionalFormatting sqref="J573">
    <cfRule type="cellIs" dxfId="3766" priority="4151" stopIfTrue="1" operator="equal">
      <formula>"P"</formula>
    </cfRule>
  </conditionalFormatting>
  <conditionalFormatting sqref="J574">
    <cfRule type="cellIs" dxfId="3765" priority="4149" stopIfTrue="1" operator="equal">
      <formula>"P"</formula>
    </cfRule>
  </conditionalFormatting>
  <conditionalFormatting sqref="J578">
    <cfRule type="cellIs" dxfId="3764" priority="4147" stopIfTrue="1" operator="equal">
      <formula>"P"</formula>
    </cfRule>
  </conditionalFormatting>
  <conditionalFormatting sqref="J574">
    <cfRule type="cellIs" dxfId="3763" priority="4145" stopIfTrue="1" operator="equal">
      <formula>"P"</formula>
    </cfRule>
  </conditionalFormatting>
  <conditionalFormatting sqref="J577">
    <cfRule type="cellIs" dxfId="3762" priority="4144" stopIfTrue="1" operator="equal">
      <formula>"P"</formula>
    </cfRule>
  </conditionalFormatting>
  <conditionalFormatting sqref="J573">
    <cfRule type="cellIs" dxfId="3761" priority="4142" stopIfTrue="1" operator="equal">
      <formula>"P"</formula>
    </cfRule>
  </conditionalFormatting>
  <conditionalFormatting sqref="J576">
    <cfRule type="cellIs" dxfId="3760" priority="4141" stopIfTrue="1" operator="equal">
      <formula>"P"</formula>
    </cfRule>
  </conditionalFormatting>
  <conditionalFormatting sqref="J573">
    <cfRule type="cellIs" dxfId="3759" priority="4138" stopIfTrue="1" operator="equal">
      <formula>"P"</formula>
    </cfRule>
  </conditionalFormatting>
  <conditionalFormatting sqref="J572">
    <cfRule type="cellIs" dxfId="3758" priority="4136" stopIfTrue="1" operator="equal">
      <formula>"P"</formula>
    </cfRule>
  </conditionalFormatting>
  <conditionalFormatting sqref="J573">
    <cfRule type="cellIs" dxfId="3757" priority="4135" stopIfTrue="1" operator="equal">
      <formula>"P"</formula>
    </cfRule>
  </conditionalFormatting>
  <conditionalFormatting sqref="J576">
    <cfRule type="cellIs" dxfId="3756" priority="4134" stopIfTrue="1" operator="equal">
      <formula>"P"</formula>
    </cfRule>
  </conditionalFormatting>
  <conditionalFormatting sqref="J579">
    <cfRule type="cellIs" dxfId="3755" priority="4133" stopIfTrue="1" operator="equal">
      <formula>"P"</formula>
    </cfRule>
  </conditionalFormatting>
  <conditionalFormatting sqref="J577">
    <cfRule type="cellIs" dxfId="3754" priority="4132" stopIfTrue="1" operator="equal">
      <formula>"P"</formula>
    </cfRule>
  </conditionalFormatting>
  <conditionalFormatting sqref="J578">
    <cfRule type="cellIs" dxfId="3753" priority="4131" stopIfTrue="1" operator="equal">
      <formula>"P"</formula>
    </cfRule>
  </conditionalFormatting>
  <conditionalFormatting sqref="D222">
    <cfRule type="cellIs" dxfId="3752" priority="4130" stopIfTrue="1" operator="equal">
      <formula>"P"</formula>
    </cfRule>
  </conditionalFormatting>
  <conditionalFormatting sqref="D221">
    <cfRule type="cellIs" dxfId="3751" priority="4129" stopIfTrue="1" operator="equal">
      <formula>"P"</formula>
    </cfRule>
  </conditionalFormatting>
  <conditionalFormatting sqref="D220">
    <cfRule type="cellIs" dxfId="3750" priority="4128" stopIfTrue="1" operator="equal">
      <formula>"P"</formula>
    </cfRule>
  </conditionalFormatting>
  <conditionalFormatting sqref="D218">
    <cfRule type="cellIs" dxfId="3749" priority="4127" stopIfTrue="1" operator="equal">
      <formula>"P"</formula>
    </cfRule>
  </conditionalFormatting>
  <conditionalFormatting sqref="D218">
    <cfRule type="cellIs" dxfId="3748" priority="4091" stopIfTrue="1" operator="equal">
      <formula>"P"</formula>
    </cfRule>
  </conditionalFormatting>
  <conditionalFormatting sqref="D234">
    <cfRule type="cellIs" dxfId="3747" priority="4087" stopIfTrue="1" operator="equal">
      <formula>"P"</formula>
    </cfRule>
  </conditionalFormatting>
  <conditionalFormatting sqref="D218">
    <cfRule type="cellIs" dxfId="3746" priority="4093" stopIfTrue="1" operator="equal">
      <formula>"P"</formula>
    </cfRule>
  </conditionalFormatting>
  <conditionalFormatting sqref="D219">
    <cfRule type="cellIs" dxfId="3745" priority="4094" stopIfTrue="1" operator="equal">
      <formula>"P"</formula>
    </cfRule>
  </conditionalFormatting>
  <conditionalFormatting sqref="D234">
    <cfRule type="cellIs" dxfId="3744" priority="4092" stopIfTrue="1" operator="equal">
      <formula>"P"</formula>
    </cfRule>
  </conditionalFormatting>
  <conditionalFormatting sqref="D234">
    <cfRule type="cellIs" dxfId="3743" priority="4090" stopIfTrue="1" operator="equal">
      <formula>"P"</formula>
    </cfRule>
  </conditionalFormatting>
  <conditionalFormatting sqref="D218">
    <cfRule type="cellIs" dxfId="3742" priority="4089" stopIfTrue="1" operator="equal">
      <formula>"P"</formula>
    </cfRule>
  </conditionalFormatting>
  <conditionalFormatting sqref="D234">
    <cfRule type="cellIs" dxfId="3741" priority="4088" stopIfTrue="1" operator="equal">
      <formula>"P"</formula>
    </cfRule>
  </conditionalFormatting>
  <conditionalFormatting sqref="D221">
    <cfRule type="cellIs" dxfId="3740" priority="4126" stopIfTrue="1" operator="equal">
      <formula>"P"</formula>
    </cfRule>
  </conditionalFormatting>
  <conditionalFormatting sqref="D220">
    <cfRule type="cellIs" dxfId="3739" priority="4125" stopIfTrue="1" operator="equal">
      <formula>"P"</formula>
    </cfRule>
  </conditionalFormatting>
  <conditionalFormatting sqref="D219">
    <cfRule type="cellIs" dxfId="3738" priority="4124" stopIfTrue="1" operator="equal">
      <formula>"P"</formula>
    </cfRule>
  </conditionalFormatting>
  <conditionalFormatting sqref="D234">
    <cfRule type="cellIs" dxfId="3737" priority="4123" stopIfTrue="1" operator="equal">
      <formula>"P"</formula>
    </cfRule>
  </conditionalFormatting>
  <conditionalFormatting sqref="D221">
    <cfRule type="cellIs" dxfId="3736" priority="4122" stopIfTrue="1" operator="equal">
      <formula>"P"</formula>
    </cfRule>
  </conditionalFormatting>
  <conditionalFormatting sqref="D220">
    <cfRule type="cellIs" dxfId="3735" priority="4121" stopIfTrue="1" operator="equal">
      <formula>"P"</formula>
    </cfRule>
  </conditionalFormatting>
  <conditionalFormatting sqref="D219">
    <cfRule type="cellIs" dxfId="3734" priority="4120" stopIfTrue="1" operator="equal">
      <formula>"P"</formula>
    </cfRule>
  </conditionalFormatting>
  <conditionalFormatting sqref="D220">
    <cfRule type="cellIs" dxfId="3733" priority="4119" stopIfTrue="1" operator="equal">
      <formula>"P"</formula>
    </cfRule>
  </conditionalFormatting>
  <conditionalFormatting sqref="D219">
    <cfRule type="cellIs" dxfId="3732" priority="4118" stopIfTrue="1" operator="equal">
      <formula>"P"</formula>
    </cfRule>
  </conditionalFormatting>
  <conditionalFormatting sqref="D221">
    <cfRule type="cellIs" dxfId="3731" priority="4117" stopIfTrue="1" operator="equal">
      <formula>"P"</formula>
    </cfRule>
  </conditionalFormatting>
  <conditionalFormatting sqref="D220">
    <cfRule type="cellIs" dxfId="3730" priority="4116" stopIfTrue="1" operator="equal">
      <formula>"P"</formula>
    </cfRule>
  </conditionalFormatting>
  <conditionalFormatting sqref="D219">
    <cfRule type="cellIs" dxfId="3729" priority="4115" stopIfTrue="1" operator="equal">
      <formula>"P"</formula>
    </cfRule>
  </conditionalFormatting>
  <conditionalFormatting sqref="D234">
    <cfRule type="cellIs" dxfId="3728" priority="4114" stopIfTrue="1" operator="equal">
      <formula>"P"</formula>
    </cfRule>
  </conditionalFormatting>
  <conditionalFormatting sqref="D220">
    <cfRule type="cellIs" dxfId="3727" priority="4113" stopIfTrue="1" operator="equal">
      <formula>"P"</formula>
    </cfRule>
  </conditionalFormatting>
  <conditionalFormatting sqref="D219">
    <cfRule type="cellIs" dxfId="3726" priority="4112" stopIfTrue="1" operator="equal">
      <formula>"P"</formula>
    </cfRule>
  </conditionalFormatting>
  <conditionalFormatting sqref="D218">
    <cfRule type="cellIs" dxfId="3725" priority="4111" stopIfTrue="1" operator="equal">
      <formula>"P"</formula>
    </cfRule>
  </conditionalFormatting>
  <conditionalFormatting sqref="D220">
    <cfRule type="cellIs" dxfId="3724" priority="4110" stopIfTrue="1" operator="equal">
      <formula>"P"</formula>
    </cfRule>
  </conditionalFormatting>
  <conditionalFormatting sqref="D219">
    <cfRule type="cellIs" dxfId="3723" priority="4109" stopIfTrue="1" operator="equal">
      <formula>"P"</formula>
    </cfRule>
  </conditionalFormatting>
  <conditionalFormatting sqref="D218">
    <cfRule type="cellIs" dxfId="3722" priority="4108" stopIfTrue="1" operator="equal">
      <formula>"P"</formula>
    </cfRule>
  </conditionalFormatting>
  <conditionalFormatting sqref="D219">
    <cfRule type="cellIs" dxfId="3721" priority="4107" stopIfTrue="1" operator="equal">
      <formula>"P"</formula>
    </cfRule>
  </conditionalFormatting>
  <conditionalFormatting sqref="D218">
    <cfRule type="cellIs" dxfId="3720" priority="4106" stopIfTrue="1" operator="equal">
      <formula>"P"</formula>
    </cfRule>
  </conditionalFormatting>
  <conditionalFormatting sqref="D220">
    <cfRule type="cellIs" dxfId="3719" priority="4105" stopIfTrue="1" operator="equal">
      <formula>"P"</formula>
    </cfRule>
  </conditionalFormatting>
  <conditionalFormatting sqref="D219">
    <cfRule type="cellIs" dxfId="3718" priority="4104" stopIfTrue="1" operator="equal">
      <formula>"P"</formula>
    </cfRule>
  </conditionalFormatting>
  <conditionalFormatting sqref="D218">
    <cfRule type="cellIs" dxfId="3717" priority="4103" stopIfTrue="1" operator="equal">
      <formula>"P"</formula>
    </cfRule>
  </conditionalFormatting>
  <conditionalFormatting sqref="D219">
    <cfRule type="cellIs" dxfId="3716" priority="4102" stopIfTrue="1" operator="equal">
      <formula>"P"</formula>
    </cfRule>
  </conditionalFormatting>
  <conditionalFormatting sqref="D218">
    <cfRule type="cellIs" dxfId="3715" priority="4101" stopIfTrue="1" operator="equal">
      <formula>"P"</formula>
    </cfRule>
  </conditionalFormatting>
  <conditionalFormatting sqref="D234">
    <cfRule type="cellIs" dxfId="3714" priority="4100" stopIfTrue="1" operator="equal">
      <formula>"P"</formula>
    </cfRule>
  </conditionalFormatting>
  <conditionalFormatting sqref="D219">
    <cfRule type="cellIs" dxfId="3713" priority="4099" stopIfTrue="1" operator="equal">
      <formula>"P"</formula>
    </cfRule>
  </conditionalFormatting>
  <conditionalFormatting sqref="D218">
    <cfRule type="cellIs" dxfId="3712" priority="4098" stopIfTrue="1" operator="equal">
      <formula>"P"</formula>
    </cfRule>
  </conditionalFormatting>
  <conditionalFormatting sqref="D234">
    <cfRule type="cellIs" dxfId="3711" priority="4097" stopIfTrue="1" operator="equal">
      <formula>"P"</formula>
    </cfRule>
  </conditionalFormatting>
  <conditionalFormatting sqref="D218">
    <cfRule type="cellIs" dxfId="3710" priority="4096" stopIfTrue="1" operator="equal">
      <formula>"P"</formula>
    </cfRule>
  </conditionalFormatting>
  <conditionalFormatting sqref="D234">
    <cfRule type="cellIs" dxfId="3709" priority="4095" stopIfTrue="1" operator="equal">
      <formula>"P"</formula>
    </cfRule>
  </conditionalFormatting>
  <conditionalFormatting sqref="D221">
    <cfRule type="cellIs" dxfId="3708" priority="4086" stopIfTrue="1" operator="equal">
      <formula>"P"</formula>
    </cfRule>
  </conditionalFormatting>
  <conditionalFormatting sqref="D220">
    <cfRule type="cellIs" dxfId="3707" priority="4085" stopIfTrue="1" operator="equal">
      <formula>"P"</formula>
    </cfRule>
  </conditionalFormatting>
  <conditionalFormatting sqref="D219">
    <cfRule type="cellIs" dxfId="3706" priority="4084" stopIfTrue="1" operator="equal">
      <formula>"P"</formula>
    </cfRule>
  </conditionalFormatting>
  <conditionalFormatting sqref="D234">
    <cfRule type="cellIs" dxfId="3705" priority="4083" stopIfTrue="1" operator="equal">
      <formula>"P"</formula>
    </cfRule>
  </conditionalFormatting>
  <conditionalFormatting sqref="D234">
    <cfRule type="cellIs" dxfId="3704" priority="4053" stopIfTrue="1" operator="equal">
      <formula>"P"</formula>
    </cfRule>
  </conditionalFormatting>
  <conditionalFormatting sqref="D234">
    <cfRule type="cellIs" dxfId="3703" priority="4054" stopIfTrue="1" operator="equal">
      <formula>"P"</formula>
    </cfRule>
  </conditionalFormatting>
  <conditionalFormatting sqref="D218">
    <cfRule type="cellIs" dxfId="3702" priority="4055" stopIfTrue="1" operator="equal">
      <formula>"P"</formula>
    </cfRule>
  </conditionalFormatting>
  <conditionalFormatting sqref="D234">
    <cfRule type="cellIs" dxfId="3701" priority="4052" stopIfTrue="1" operator="equal">
      <formula>"P"</formula>
    </cfRule>
  </conditionalFormatting>
  <conditionalFormatting sqref="D220">
    <cfRule type="cellIs" dxfId="3700" priority="4082" stopIfTrue="1" operator="equal">
      <formula>"P"</formula>
    </cfRule>
  </conditionalFormatting>
  <conditionalFormatting sqref="D219">
    <cfRule type="cellIs" dxfId="3699" priority="4081" stopIfTrue="1" operator="equal">
      <formula>"P"</formula>
    </cfRule>
  </conditionalFormatting>
  <conditionalFormatting sqref="D218">
    <cfRule type="cellIs" dxfId="3698" priority="4080" stopIfTrue="1" operator="equal">
      <formula>"P"</formula>
    </cfRule>
  </conditionalFormatting>
  <conditionalFormatting sqref="D220">
    <cfRule type="cellIs" dxfId="3697" priority="4079" stopIfTrue="1" operator="equal">
      <formula>"P"</formula>
    </cfRule>
  </conditionalFormatting>
  <conditionalFormatting sqref="D219">
    <cfRule type="cellIs" dxfId="3696" priority="4078" stopIfTrue="1" operator="equal">
      <formula>"P"</formula>
    </cfRule>
  </conditionalFormatting>
  <conditionalFormatting sqref="D218">
    <cfRule type="cellIs" dxfId="3695" priority="4077" stopIfTrue="1" operator="equal">
      <formula>"P"</formula>
    </cfRule>
  </conditionalFormatting>
  <conditionalFormatting sqref="D219">
    <cfRule type="cellIs" dxfId="3694" priority="4076" stopIfTrue="1" operator="equal">
      <formula>"P"</formula>
    </cfRule>
  </conditionalFormatting>
  <conditionalFormatting sqref="D218">
    <cfRule type="cellIs" dxfId="3693" priority="4075" stopIfTrue="1" operator="equal">
      <formula>"P"</formula>
    </cfRule>
  </conditionalFormatting>
  <conditionalFormatting sqref="D220">
    <cfRule type="cellIs" dxfId="3692" priority="4074" stopIfTrue="1" operator="equal">
      <formula>"P"</formula>
    </cfRule>
  </conditionalFormatting>
  <conditionalFormatting sqref="D219">
    <cfRule type="cellIs" dxfId="3691" priority="4073" stopIfTrue="1" operator="equal">
      <formula>"P"</formula>
    </cfRule>
  </conditionalFormatting>
  <conditionalFormatting sqref="D218">
    <cfRule type="cellIs" dxfId="3690" priority="4072" stopIfTrue="1" operator="equal">
      <formula>"P"</formula>
    </cfRule>
  </conditionalFormatting>
  <conditionalFormatting sqref="D219">
    <cfRule type="cellIs" dxfId="3689" priority="4071" stopIfTrue="1" operator="equal">
      <formula>"P"</formula>
    </cfRule>
  </conditionalFormatting>
  <conditionalFormatting sqref="D218">
    <cfRule type="cellIs" dxfId="3688" priority="4070" stopIfTrue="1" operator="equal">
      <formula>"P"</formula>
    </cfRule>
  </conditionalFormatting>
  <conditionalFormatting sqref="D234">
    <cfRule type="cellIs" dxfId="3687" priority="4069" stopIfTrue="1" operator="equal">
      <formula>"P"</formula>
    </cfRule>
  </conditionalFormatting>
  <conditionalFormatting sqref="D219">
    <cfRule type="cellIs" dxfId="3686" priority="4068" stopIfTrue="1" operator="equal">
      <formula>"P"</formula>
    </cfRule>
  </conditionalFormatting>
  <conditionalFormatting sqref="D218">
    <cfRule type="cellIs" dxfId="3685" priority="4067" stopIfTrue="1" operator="equal">
      <formula>"P"</formula>
    </cfRule>
  </conditionalFormatting>
  <conditionalFormatting sqref="D234">
    <cfRule type="cellIs" dxfId="3684" priority="4066" stopIfTrue="1" operator="equal">
      <formula>"P"</formula>
    </cfRule>
  </conditionalFormatting>
  <conditionalFormatting sqref="D218">
    <cfRule type="cellIs" dxfId="3683" priority="4065" stopIfTrue="1" operator="equal">
      <formula>"P"</formula>
    </cfRule>
  </conditionalFormatting>
  <conditionalFormatting sqref="D234">
    <cfRule type="cellIs" dxfId="3682" priority="4064" stopIfTrue="1" operator="equal">
      <formula>"P"</formula>
    </cfRule>
  </conditionalFormatting>
  <conditionalFormatting sqref="D219">
    <cfRule type="cellIs" dxfId="3681" priority="4063" stopIfTrue="1" operator="equal">
      <formula>"P"</formula>
    </cfRule>
  </conditionalFormatting>
  <conditionalFormatting sqref="D218">
    <cfRule type="cellIs" dxfId="3680" priority="4062" stopIfTrue="1" operator="equal">
      <formula>"P"</formula>
    </cfRule>
  </conditionalFormatting>
  <conditionalFormatting sqref="D234">
    <cfRule type="cellIs" dxfId="3679" priority="4061" stopIfTrue="1" operator="equal">
      <formula>"P"</formula>
    </cfRule>
  </conditionalFormatting>
  <conditionalFormatting sqref="D218">
    <cfRule type="cellIs" dxfId="3678" priority="4060" stopIfTrue="1" operator="equal">
      <formula>"P"</formula>
    </cfRule>
  </conditionalFormatting>
  <conditionalFormatting sqref="D234">
    <cfRule type="cellIs" dxfId="3677" priority="4059" stopIfTrue="1" operator="equal">
      <formula>"P"</formula>
    </cfRule>
  </conditionalFormatting>
  <conditionalFormatting sqref="D218">
    <cfRule type="cellIs" dxfId="3676" priority="4058" stopIfTrue="1" operator="equal">
      <formula>"P"</formula>
    </cfRule>
  </conditionalFormatting>
  <conditionalFormatting sqref="D234">
    <cfRule type="cellIs" dxfId="3675" priority="4057" stopIfTrue="1" operator="equal">
      <formula>"P"</formula>
    </cfRule>
  </conditionalFormatting>
  <conditionalFormatting sqref="D234">
    <cfRule type="cellIs" dxfId="3674" priority="4056" stopIfTrue="1" operator="equal">
      <formula>"P"</formula>
    </cfRule>
  </conditionalFormatting>
  <conditionalFormatting sqref="D223">
    <cfRule type="cellIs" dxfId="3673" priority="4051" stopIfTrue="1" operator="equal">
      <formula>"P"</formula>
    </cfRule>
  </conditionalFormatting>
  <conditionalFormatting sqref="D222">
    <cfRule type="cellIs" dxfId="3672" priority="4050" stopIfTrue="1" operator="equal">
      <formula>"P"</formula>
    </cfRule>
  </conditionalFormatting>
  <conditionalFormatting sqref="D221">
    <cfRule type="cellIs" dxfId="3671" priority="4049" stopIfTrue="1" operator="equal">
      <formula>"P"</formula>
    </cfRule>
  </conditionalFormatting>
  <conditionalFormatting sqref="D219">
    <cfRule type="cellIs" dxfId="3670" priority="4048" stopIfTrue="1" operator="equal">
      <formula>"P"</formula>
    </cfRule>
  </conditionalFormatting>
  <conditionalFormatting sqref="D219">
    <cfRule type="cellIs" dxfId="3669" priority="4010" stopIfTrue="1" operator="equal">
      <formula>"P"</formula>
    </cfRule>
  </conditionalFormatting>
  <conditionalFormatting sqref="D218">
    <cfRule type="cellIs" dxfId="3668" priority="4004" stopIfTrue="1" operator="equal">
      <formula>"P"</formula>
    </cfRule>
  </conditionalFormatting>
  <conditionalFormatting sqref="D219">
    <cfRule type="cellIs" dxfId="3667" priority="4012" stopIfTrue="1" operator="equal">
      <formula>"P"</formula>
    </cfRule>
  </conditionalFormatting>
  <conditionalFormatting sqref="D220">
    <cfRule type="cellIs" dxfId="3666" priority="4013" stopIfTrue="1" operator="equal">
      <formula>"P"</formula>
    </cfRule>
  </conditionalFormatting>
  <conditionalFormatting sqref="D218">
    <cfRule type="cellIs" dxfId="3665" priority="4011" stopIfTrue="1" operator="equal">
      <formula>"P"</formula>
    </cfRule>
  </conditionalFormatting>
  <conditionalFormatting sqref="D218">
    <cfRule type="cellIs" dxfId="3664" priority="4009" stopIfTrue="1" operator="equal">
      <formula>"P"</formula>
    </cfRule>
  </conditionalFormatting>
  <conditionalFormatting sqref="D234">
    <cfRule type="cellIs" dxfId="3663" priority="4008" stopIfTrue="1" operator="equal">
      <formula>"P"</formula>
    </cfRule>
  </conditionalFormatting>
  <conditionalFormatting sqref="D219">
    <cfRule type="cellIs" dxfId="3662" priority="4007" stopIfTrue="1" operator="equal">
      <formula>"P"</formula>
    </cfRule>
  </conditionalFormatting>
  <conditionalFormatting sqref="D234">
    <cfRule type="cellIs" dxfId="3661" priority="4005" stopIfTrue="1" operator="equal">
      <formula>"P"</formula>
    </cfRule>
  </conditionalFormatting>
  <conditionalFormatting sqref="D218">
    <cfRule type="cellIs" dxfId="3660" priority="4006" stopIfTrue="1" operator="equal">
      <formula>"P"</formula>
    </cfRule>
  </conditionalFormatting>
  <conditionalFormatting sqref="D222">
    <cfRule type="cellIs" dxfId="3659" priority="4047" stopIfTrue="1" operator="equal">
      <formula>"P"</formula>
    </cfRule>
  </conditionalFormatting>
  <conditionalFormatting sqref="D221">
    <cfRule type="cellIs" dxfId="3658" priority="4046" stopIfTrue="1" operator="equal">
      <formula>"P"</formula>
    </cfRule>
  </conditionalFormatting>
  <conditionalFormatting sqref="D220">
    <cfRule type="cellIs" dxfId="3657" priority="4045" stopIfTrue="1" operator="equal">
      <formula>"P"</formula>
    </cfRule>
  </conditionalFormatting>
  <conditionalFormatting sqref="D218">
    <cfRule type="cellIs" dxfId="3656" priority="4044" stopIfTrue="1" operator="equal">
      <formula>"P"</formula>
    </cfRule>
  </conditionalFormatting>
  <conditionalFormatting sqref="D222">
    <cfRule type="cellIs" dxfId="3655" priority="4043" stopIfTrue="1" operator="equal">
      <formula>"P"</formula>
    </cfRule>
  </conditionalFormatting>
  <conditionalFormatting sqref="D221">
    <cfRule type="cellIs" dxfId="3654" priority="4042" stopIfTrue="1" operator="equal">
      <formula>"P"</formula>
    </cfRule>
  </conditionalFormatting>
  <conditionalFormatting sqref="D220">
    <cfRule type="cellIs" dxfId="3653" priority="4041" stopIfTrue="1" operator="equal">
      <formula>"P"</formula>
    </cfRule>
  </conditionalFormatting>
  <conditionalFormatting sqref="D221">
    <cfRule type="cellIs" dxfId="3652" priority="4040" stopIfTrue="1" operator="equal">
      <formula>"P"</formula>
    </cfRule>
  </conditionalFormatting>
  <conditionalFormatting sqref="D220">
    <cfRule type="cellIs" dxfId="3651" priority="4039" stopIfTrue="1" operator="equal">
      <formula>"P"</formula>
    </cfRule>
  </conditionalFormatting>
  <conditionalFormatting sqref="D222">
    <cfRule type="cellIs" dxfId="3650" priority="4038" stopIfTrue="1" operator="equal">
      <formula>"P"</formula>
    </cfRule>
  </conditionalFormatting>
  <conditionalFormatting sqref="D221">
    <cfRule type="cellIs" dxfId="3649" priority="4037" stopIfTrue="1" operator="equal">
      <formula>"P"</formula>
    </cfRule>
  </conditionalFormatting>
  <conditionalFormatting sqref="D220">
    <cfRule type="cellIs" dxfId="3648" priority="4036" stopIfTrue="1" operator="equal">
      <formula>"P"</formula>
    </cfRule>
  </conditionalFormatting>
  <conditionalFormatting sqref="D218">
    <cfRule type="cellIs" dxfId="3647" priority="4035" stopIfTrue="1" operator="equal">
      <formula>"P"</formula>
    </cfRule>
  </conditionalFormatting>
  <conditionalFormatting sqref="D221">
    <cfRule type="cellIs" dxfId="3646" priority="4034" stopIfTrue="1" operator="equal">
      <formula>"P"</formula>
    </cfRule>
  </conditionalFormatting>
  <conditionalFormatting sqref="D220">
    <cfRule type="cellIs" dxfId="3645" priority="4033" stopIfTrue="1" operator="equal">
      <formula>"P"</formula>
    </cfRule>
  </conditionalFormatting>
  <conditionalFormatting sqref="D219">
    <cfRule type="cellIs" dxfId="3644" priority="4032" stopIfTrue="1" operator="equal">
      <formula>"P"</formula>
    </cfRule>
  </conditionalFormatting>
  <conditionalFormatting sqref="D234">
    <cfRule type="cellIs" dxfId="3643" priority="4031" stopIfTrue="1" operator="equal">
      <formula>"P"</formula>
    </cfRule>
  </conditionalFormatting>
  <conditionalFormatting sqref="D221">
    <cfRule type="cellIs" dxfId="3642" priority="4030" stopIfTrue="1" operator="equal">
      <formula>"P"</formula>
    </cfRule>
  </conditionalFormatting>
  <conditionalFormatting sqref="D220">
    <cfRule type="cellIs" dxfId="3641" priority="4029" stopIfTrue="1" operator="equal">
      <formula>"P"</formula>
    </cfRule>
  </conditionalFormatting>
  <conditionalFormatting sqref="D219">
    <cfRule type="cellIs" dxfId="3640" priority="4028" stopIfTrue="1" operator="equal">
      <formula>"P"</formula>
    </cfRule>
  </conditionalFormatting>
  <conditionalFormatting sqref="D220">
    <cfRule type="cellIs" dxfId="3639" priority="4027" stopIfTrue="1" operator="equal">
      <formula>"P"</formula>
    </cfRule>
  </conditionalFormatting>
  <conditionalFormatting sqref="D219">
    <cfRule type="cellIs" dxfId="3638" priority="4026" stopIfTrue="1" operator="equal">
      <formula>"P"</formula>
    </cfRule>
  </conditionalFormatting>
  <conditionalFormatting sqref="D221">
    <cfRule type="cellIs" dxfId="3637" priority="4025" stopIfTrue="1" operator="equal">
      <formula>"P"</formula>
    </cfRule>
  </conditionalFormatting>
  <conditionalFormatting sqref="D220">
    <cfRule type="cellIs" dxfId="3636" priority="4024" stopIfTrue="1" operator="equal">
      <formula>"P"</formula>
    </cfRule>
  </conditionalFormatting>
  <conditionalFormatting sqref="D219">
    <cfRule type="cellIs" dxfId="3635" priority="4023" stopIfTrue="1" operator="equal">
      <formula>"P"</formula>
    </cfRule>
  </conditionalFormatting>
  <conditionalFormatting sqref="D234">
    <cfRule type="cellIs" dxfId="3634" priority="4022" stopIfTrue="1" operator="equal">
      <formula>"P"</formula>
    </cfRule>
  </conditionalFormatting>
  <conditionalFormatting sqref="D220">
    <cfRule type="cellIs" dxfId="3633" priority="4021" stopIfTrue="1" operator="equal">
      <formula>"P"</formula>
    </cfRule>
  </conditionalFormatting>
  <conditionalFormatting sqref="D219">
    <cfRule type="cellIs" dxfId="3632" priority="4020" stopIfTrue="1" operator="equal">
      <formula>"P"</formula>
    </cfRule>
  </conditionalFormatting>
  <conditionalFormatting sqref="D218">
    <cfRule type="cellIs" dxfId="3631" priority="4019" stopIfTrue="1" operator="equal">
      <formula>"P"</formula>
    </cfRule>
  </conditionalFormatting>
  <conditionalFormatting sqref="D220">
    <cfRule type="cellIs" dxfId="3630" priority="4018" stopIfTrue="1" operator="equal">
      <formula>"P"</formula>
    </cfRule>
  </conditionalFormatting>
  <conditionalFormatting sqref="D219">
    <cfRule type="cellIs" dxfId="3629" priority="4017" stopIfTrue="1" operator="equal">
      <formula>"P"</formula>
    </cfRule>
  </conditionalFormatting>
  <conditionalFormatting sqref="D218">
    <cfRule type="cellIs" dxfId="3628" priority="4016" stopIfTrue="1" operator="equal">
      <formula>"P"</formula>
    </cfRule>
  </conditionalFormatting>
  <conditionalFormatting sqref="D219">
    <cfRule type="cellIs" dxfId="3627" priority="4015" stopIfTrue="1" operator="equal">
      <formula>"P"</formula>
    </cfRule>
  </conditionalFormatting>
  <conditionalFormatting sqref="D218">
    <cfRule type="cellIs" dxfId="3626" priority="4014" stopIfTrue="1" operator="equal">
      <formula>"P"</formula>
    </cfRule>
  </conditionalFormatting>
  <conditionalFormatting sqref="D234">
    <cfRule type="cellIs" dxfId="3625" priority="4003" stopIfTrue="1" operator="equal">
      <formula>"P"</formula>
    </cfRule>
  </conditionalFormatting>
  <conditionalFormatting sqref="D222">
    <cfRule type="cellIs" dxfId="3624" priority="4002" stopIfTrue="1" operator="equal">
      <formula>"P"</formula>
    </cfRule>
  </conditionalFormatting>
  <conditionalFormatting sqref="D221">
    <cfRule type="cellIs" dxfId="3623" priority="4001" stopIfTrue="1" operator="equal">
      <formula>"P"</formula>
    </cfRule>
  </conditionalFormatting>
  <conditionalFormatting sqref="D220">
    <cfRule type="cellIs" dxfId="3622" priority="4000" stopIfTrue="1" operator="equal">
      <formula>"P"</formula>
    </cfRule>
  </conditionalFormatting>
  <conditionalFormatting sqref="D218">
    <cfRule type="cellIs" dxfId="3621" priority="3999" stopIfTrue="1" operator="equal">
      <formula>"P"</formula>
    </cfRule>
  </conditionalFormatting>
  <conditionalFormatting sqref="D218">
    <cfRule type="cellIs" dxfId="3620" priority="3963" stopIfTrue="1" operator="equal">
      <formula>"P"</formula>
    </cfRule>
  </conditionalFormatting>
  <conditionalFormatting sqref="D218">
    <cfRule type="cellIs" dxfId="3619" priority="3965" stopIfTrue="1" operator="equal">
      <formula>"P"</formula>
    </cfRule>
  </conditionalFormatting>
  <conditionalFormatting sqref="D219">
    <cfRule type="cellIs" dxfId="3618" priority="3966" stopIfTrue="1" operator="equal">
      <formula>"P"</formula>
    </cfRule>
  </conditionalFormatting>
  <conditionalFormatting sqref="D234">
    <cfRule type="cellIs" dxfId="3617" priority="3964" stopIfTrue="1" operator="equal">
      <formula>"P"</formula>
    </cfRule>
  </conditionalFormatting>
  <conditionalFormatting sqref="D234">
    <cfRule type="cellIs" dxfId="3616" priority="3962" stopIfTrue="1" operator="equal">
      <formula>"P"</formula>
    </cfRule>
  </conditionalFormatting>
  <conditionalFormatting sqref="D218">
    <cfRule type="cellIs" dxfId="3615" priority="3961" stopIfTrue="1" operator="equal">
      <formula>"P"</formula>
    </cfRule>
  </conditionalFormatting>
  <conditionalFormatting sqref="D234">
    <cfRule type="cellIs" dxfId="3614" priority="3960" stopIfTrue="1" operator="equal">
      <formula>"P"</formula>
    </cfRule>
  </conditionalFormatting>
  <conditionalFormatting sqref="D221">
    <cfRule type="cellIs" dxfId="3613" priority="3998" stopIfTrue="1" operator="equal">
      <formula>"P"</formula>
    </cfRule>
  </conditionalFormatting>
  <conditionalFormatting sqref="D220">
    <cfRule type="cellIs" dxfId="3612" priority="3997" stopIfTrue="1" operator="equal">
      <formula>"P"</formula>
    </cfRule>
  </conditionalFormatting>
  <conditionalFormatting sqref="D219">
    <cfRule type="cellIs" dxfId="3611" priority="3996" stopIfTrue="1" operator="equal">
      <formula>"P"</formula>
    </cfRule>
  </conditionalFormatting>
  <conditionalFormatting sqref="D234">
    <cfRule type="cellIs" dxfId="3610" priority="3995" stopIfTrue="1" operator="equal">
      <formula>"P"</formula>
    </cfRule>
  </conditionalFormatting>
  <conditionalFormatting sqref="D221">
    <cfRule type="cellIs" dxfId="3609" priority="3994" stopIfTrue="1" operator="equal">
      <formula>"P"</formula>
    </cfRule>
  </conditionalFormatting>
  <conditionalFormatting sqref="D220">
    <cfRule type="cellIs" dxfId="3608" priority="3993" stopIfTrue="1" operator="equal">
      <formula>"P"</formula>
    </cfRule>
  </conditionalFormatting>
  <conditionalFormatting sqref="D219">
    <cfRule type="cellIs" dxfId="3607" priority="3992" stopIfTrue="1" operator="equal">
      <formula>"P"</formula>
    </cfRule>
  </conditionalFormatting>
  <conditionalFormatting sqref="D220">
    <cfRule type="cellIs" dxfId="3606" priority="3991" stopIfTrue="1" operator="equal">
      <formula>"P"</formula>
    </cfRule>
  </conditionalFormatting>
  <conditionalFormatting sqref="D219">
    <cfRule type="cellIs" dxfId="3605" priority="3990" stopIfTrue="1" operator="equal">
      <formula>"P"</formula>
    </cfRule>
  </conditionalFormatting>
  <conditionalFormatting sqref="D221">
    <cfRule type="cellIs" dxfId="3604" priority="3989" stopIfTrue="1" operator="equal">
      <formula>"P"</formula>
    </cfRule>
  </conditionalFormatting>
  <conditionalFormatting sqref="D220">
    <cfRule type="cellIs" dxfId="3603" priority="3988" stopIfTrue="1" operator="equal">
      <formula>"P"</formula>
    </cfRule>
  </conditionalFormatting>
  <conditionalFormatting sqref="D219">
    <cfRule type="cellIs" dxfId="3602" priority="3987" stopIfTrue="1" operator="equal">
      <formula>"P"</formula>
    </cfRule>
  </conditionalFormatting>
  <conditionalFormatting sqref="D234">
    <cfRule type="cellIs" dxfId="3601" priority="3986" stopIfTrue="1" operator="equal">
      <formula>"P"</formula>
    </cfRule>
  </conditionalFormatting>
  <conditionalFormatting sqref="D220">
    <cfRule type="cellIs" dxfId="3600" priority="3985" stopIfTrue="1" operator="equal">
      <formula>"P"</formula>
    </cfRule>
  </conditionalFormatting>
  <conditionalFormatting sqref="D219">
    <cfRule type="cellIs" dxfId="3599" priority="3984" stopIfTrue="1" operator="equal">
      <formula>"P"</formula>
    </cfRule>
  </conditionalFormatting>
  <conditionalFormatting sqref="D218">
    <cfRule type="cellIs" dxfId="3598" priority="3983" stopIfTrue="1" operator="equal">
      <formula>"P"</formula>
    </cfRule>
  </conditionalFormatting>
  <conditionalFormatting sqref="D220">
    <cfRule type="cellIs" dxfId="3597" priority="3982" stopIfTrue="1" operator="equal">
      <formula>"P"</formula>
    </cfRule>
  </conditionalFormatting>
  <conditionalFormatting sqref="D219">
    <cfRule type="cellIs" dxfId="3596" priority="3981" stopIfTrue="1" operator="equal">
      <formula>"P"</formula>
    </cfRule>
  </conditionalFormatting>
  <conditionalFormatting sqref="D218">
    <cfRule type="cellIs" dxfId="3595" priority="3980" stopIfTrue="1" operator="equal">
      <formula>"P"</formula>
    </cfRule>
  </conditionalFormatting>
  <conditionalFormatting sqref="D219">
    <cfRule type="cellIs" dxfId="3594" priority="3979" stopIfTrue="1" operator="equal">
      <formula>"P"</formula>
    </cfRule>
  </conditionalFormatting>
  <conditionalFormatting sqref="D218">
    <cfRule type="cellIs" dxfId="3593" priority="3978" stopIfTrue="1" operator="equal">
      <formula>"P"</formula>
    </cfRule>
  </conditionalFormatting>
  <conditionalFormatting sqref="D220">
    <cfRule type="cellIs" dxfId="3592" priority="3977" stopIfTrue="1" operator="equal">
      <formula>"P"</formula>
    </cfRule>
  </conditionalFormatting>
  <conditionalFormatting sqref="D219">
    <cfRule type="cellIs" dxfId="3591" priority="3976" stopIfTrue="1" operator="equal">
      <formula>"P"</formula>
    </cfRule>
  </conditionalFormatting>
  <conditionalFormatting sqref="D218">
    <cfRule type="cellIs" dxfId="3590" priority="3975" stopIfTrue="1" operator="equal">
      <formula>"P"</formula>
    </cfRule>
  </conditionalFormatting>
  <conditionalFormatting sqref="D219">
    <cfRule type="cellIs" dxfId="3589" priority="3974" stopIfTrue="1" operator="equal">
      <formula>"P"</formula>
    </cfRule>
  </conditionalFormatting>
  <conditionalFormatting sqref="D218">
    <cfRule type="cellIs" dxfId="3588" priority="3973" stopIfTrue="1" operator="equal">
      <formula>"P"</formula>
    </cfRule>
  </conditionalFormatting>
  <conditionalFormatting sqref="D234">
    <cfRule type="cellIs" dxfId="3587" priority="3972" stopIfTrue="1" operator="equal">
      <formula>"P"</formula>
    </cfRule>
  </conditionalFormatting>
  <conditionalFormatting sqref="D219">
    <cfRule type="cellIs" dxfId="3586" priority="3971" stopIfTrue="1" operator="equal">
      <formula>"P"</formula>
    </cfRule>
  </conditionalFormatting>
  <conditionalFormatting sqref="D218">
    <cfRule type="cellIs" dxfId="3585" priority="3970" stopIfTrue="1" operator="equal">
      <formula>"P"</formula>
    </cfRule>
  </conditionalFormatting>
  <conditionalFormatting sqref="D234">
    <cfRule type="cellIs" dxfId="3584" priority="3969" stopIfTrue="1" operator="equal">
      <formula>"P"</formula>
    </cfRule>
  </conditionalFormatting>
  <conditionalFormatting sqref="D218">
    <cfRule type="cellIs" dxfId="3583" priority="3968" stopIfTrue="1" operator="equal">
      <formula>"P"</formula>
    </cfRule>
  </conditionalFormatting>
  <conditionalFormatting sqref="D234">
    <cfRule type="cellIs" dxfId="3582" priority="3967" stopIfTrue="1" operator="equal">
      <formula>"P"</formula>
    </cfRule>
  </conditionalFormatting>
  <conditionalFormatting sqref="D298">
    <cfRule type="cellIs" dxfId="3581" priority="2994" stopIfTrue="1" operator="equal">
      <formula>"P"</formula>
    </cfRule>
  </conditionalFormatting>
  <conditionalFormatting sqref="D297">
    <cfRule type="cellIs" dxfId="3580" priority="2993" stopIfTrue="1" operator="equal">
      <formula>"P"</formula>
    </cfRule>
  </conditionalFormatting>
  <conditionalFormatting sqref="D299">
    <cfRule type="cellIs" dxfId="3579" priority="2992" stopIfTrue="1" operator="equal">
      <formula>"P"</formula>
    </cfRule>
  </conditionalFormatting>
  <conditionalFormatting sqref="D298">
    <cfRule type="cellIs" dxfId="3578" priority="2991" stopIfTrue="1" operator="equal">
      <formula>"P"</formula>
    </cfRule>
  </conditionalFormatting>
  <conditionalFormatting sqref="D298">
    <cfRule type="cellIs" dxfId="3577" priority="2953" stopIfTrue="1" operator="equal">
      <formula>"P"</formula>
    </cfRule>
  </conditionalFormatting>
  <conditionalFormatting sqref="D297">
    <cfRule type="cellIs" dxfId="3576" priority="2947" stopIfTrue="1" operator="equal">
      <formula>"P"</formula>
    </cfRule>
  </conditionalFormatting>
  <conditionalFormatting sqref="D297">
    <cfRule type="cellIs" dxfId="3575" priority="2955" stopIfTrue="1" operator="equal">
      <formula>"P"</formula>
    </cfRule>
  </conditionalFormatting>
  <conditionalFormatting sqref="D298">
    <cfRule type="cellIs" dxfId="3574" priority="2956" stopIfTrue="1" operator="equal">
      <formula>"P"</formula>
    </cfRule>
  </conditionalFormatting>
  <conditionalFormatting sqref="D299">
    <cfRule type="cellIs" dxfId="3573" priority="2954" stopIfTrue="1" operator="equal">
      <formula>"P"</formula>
    </cfRule>
  </conditionalFormatting>
  <conditionalFormatting sqref="D297">
    <cfRule type="cellIs" dxfId="3572" priority="2952" stopIfTrue="1" operator="equal">
      <formula>"P"</formula>
    </cfRule>
  </conditionalFormatting>
  <conditionalFormatting sqref="D298">
    <cfRule type="cellIs" dxfId="3571" priority="2951" stopIfTrue="1" operator="equal">
      <formula>"P"</formula>
    </cfRule>
  </conditionalFormatting>
  <conditionalFormatting sqref="D297">
    <cfRule type="cellIs" dxfId="3570" priority="2950" stopIfTrue="1" operator="equal">
      <formula>"P"</formula>
    </cfRule>
  </conditionalFormatting>
  <conditionalFormatting sqref="D298">
    <cfRule type="cellIs" dxfId="3569" priority="2948" stopIfTrue="1" operator="equal">
      <formula>"P"</formula>
    </cfRule>
  </conditionalFormatting>
  <conditionalFormatting sqref="D299">
    <cfRule type="cellIs" dxfId="3568" priority="2949" stopIfTrue="1" operator="equal">
      <formula>"P"</formula>
    </cfRule>
  </conditionalFormatting>
  <conditionalFormatting sqref="D297">
    <cfRule type="cellIs" dxfId="3567" priority="2990" stopIfTrue="1" operator="equal">
      <formula>"P"</formula>
    </cfRule>
  </conditionalFormatting>
  <conditionalFormatting sqref="D298">
    <cfRule type="cellIs" dxfId="3566" priority="2989" stopIfTrue="1" operator="equal">
      <formula>"P"</formula>
    </cfRule>
  </conditionalFormatting>
  <conditionalFormatting sqref="D297">
    <cfRule type="cellIs" dxfId="3565" priority="2988" stopIfTrue="1" operator="equal">
      <formula>"P"</formula>
    </cfRule>
  </conditionalFormatting>
  <conditionalFormatting sqref="D302">
    <cfRule type="cellIs" dxfId="3564" priority="2987" stopIfTrue="1" operator="equal">
      <formula>"P"</formula>
    </cfRule>
  </conditionalFormatting>
  <conditionalFormatting sqref="D301">
    <cfRule type="cellIs" dxfId="3563" priority="2986" stopIfTrue="1" operator="equal">
      <formula>"P"</formula>
    </cfRule>
  </conditionalFormatting>
  <conditionalFormatting sqref="D300">
    <cfRule type="cellIs" dxfId="3562" priority="2985" stopIfTrue="1" operator="equal">
      <formula>"P"</formula>
    </cfRule>
  </conditionalFormatting>
  <conditionalFormatting sqref="D298">
    <cfRule type="cellIs" dxfId="3561" priority="2984" stopIfTrue="1" operator="equal">
      <formula>"P"</formula>
    </cfRule>
  </conditionalFormatting>
  <conditionalFormatting sqref="D301">
    <cfRule type="cellIs" dxfId="3560" priority="2983" stopIfTrue="1" operator="equal">
      <formula>"P"</formula>
    </cfRule>
  </conditionalFormatting>
  <conditionalFormatting sqref="D300">
    <cfRule type="cellIs" dxfId="3559" priority="2982" stopIfTrue="1" operator="equal">
      <formula>"P"</formula>
    </cfRule>
  </conditionalFormatting>
  <conditionalFormatting sqref="D299">
    <cfRule type="cellIs" dxfId="3558" priority="2981" stopIfTrue="1" operator="equal">
      <formula>"P"</formula>
    </cfRule>
  </conditionalFormatting>
  <conditionalFormatting sqref="D297">
    <cfRule type="cellIs" dxfId="3557" priority="2980" stopIfTrue="1" operator="equal">
      <formula>"P"</formula>
    </cfRule>
  </conditionalFormatting>
  <conditionalFormatting sqref="D301">
    <cfRule type="cellIs" dxfId="3556" priority="2979" stopIfTrue="1" operator="equal">
      <formula>"P"</formula>
    </cfRule>
  </conditionalFormatting>
  <conditionalFormatting sqref="D300">
    <cfRule type="cellIs" dxfId="3555" priority="2978" stopIfTrue="1" operator="equal">
      <formula>"P"</formula>
    </cfRule>
  </conditionalFormatting>
  <conditionalFormatting sqref="D299">
    <cfRule type="cellIs" dxfId="3554" priority="2977" stopIfTrue="1" operator="equal">
      <formula>"P"</formula>
    </cfRule>
  </conditionalFormatting>
  <conditionalFormatting sqref="D300">
    <cfRule type="cellIs" dxfId="3553" priority="2976" stopIfTrue="1" operator="equal">
      <formula>"P"</formula>
    </cfRule>
  </conditionalFormatting>
  <conditionalFormatting sqref="D299">
    <cfRule type="cellIs" dxfId="3552" priority="2975" stopIfTrue="1" operator="equal">
      <formula>"P"</formula>
    </cfRule>
  </conditionalFormatting>
  <conditionalFormatting sqref="D301">
    <cfRule type="cellIs" dxfId="3551" priority="2974" stopIfTrue="1" operator="equal">
      <formula>"P"</formula>
    </cfRule>
  </conditionalFormatting>
  <conditionalFormatting sqref="D300">
    <cfRule type="cellIs" dxfId="3550" priority="2973" stopIfTrue="1" operator="equal">
      <formula>"P"</formula>
    </cfRule>
  </conditionalFormatting>
  <conditionalFormatting sqref="D299">
    <cfRule type="cellIs" dxfId="3549" priority="2972" stopIfTrue="1" operator="equal">
      <formula>"P"</formula>
    </cfRule>
  </conditionalFormatting>
  <conditionalFormatting sqref="D297">
    <cfRule type="cellIs" dxfId="3548" priority="2971" stopIfTrue="1" operator="equal">
      <formula>"P"</formula>
    </cfRule>
  </conditionalFormatting>
  <conditionalFormatting sqref="D300">
    <cfRule type="cellIs" dxfId="3547" priority="2970" stopIfTrue="1" operator="equal">
      <formula>"P"</formula>
    </cfRule>
  </conditionalFormatting>
  <conditionalFormatting sqref="D299">
    <cfRule type="cellIs" dxfId="3546" priority="2969" stopIfTrue="1" operator="equal">
      <formula>"P"</formula>
    </cfRule>
  </conditionalFormatting>
  <conditionalFormatting sqref="D298">
    <cfRule type="cellIs" dxfId="3545" priority="2968" stopIfTrue="1" operator="equal">
      <formula>"P"</formula>
    </cfRule>
  </conditionalFormatting>
  <conditionalFormatting sqref="D296">
    <cfRule type="cellIs" dxfId="3544" priority="2967" stopIfTrue="1" operator="equal">
      <formula>"P"</formula>
    </cfRule>
  </conditionalFormatting>
  <conditionalFormatting sqref="D300">
    <cfRule type="cellIs" dxfId="3543" priority="2966" stopIfTrue="1" operator="equal">
      <formula>"P"</formula>
    </cfRule>
  </conditionalFormatting>
  <conditionalFormatting sqref="D299">
    <cfRule type="cellIs" dxfId="3542" priority="2965" stopIfTrue="1" operator="equal">
      <formula>"P"</formula>
    </cfRule>
  </conditionalFormatting>
  <conditionalFormatting sqref="D298">
    <cfRule type="cellIs" dxfId="3541" priority="2964" stopIfTrue="1" operator="equal">
      <formula>"P"</formula>
    </cfRule>
  </conditionalFormatting>
  <conditionalFormatting sqref="D299">
    <cfRule type="cellIs" dxfId="3540" priority="2963" stopIfTrue="1" operator="equal">
      <formula>"P"</formula>
    </cfRule>
  </conditionalFormatting>
  <conditionalFormatting sqref="D298">
    <cfRule type="cellIs" dxfId="3539" priority="2962" stopIfTrue="1" operator="equal">
      <formula>"P"</formula>
    </cfRule>
  </conditionalFormatting>
  <conditionalFormatting sqref="D300">
    <cfRule type="cellIs" dxfId="3538" priority="2961" stopIfTrue="1" operator="equal">
      <formula>"P"</formula>
    </cfRule>
  </conditionalFormatting>
  <conditionalFormatting sqref="D299">
    <cfRule type="cellIs" dxfId="3537" priority="2960" stopIfTrue="1" operator="equal">
      <formula>"P"</formula>
    </cfRule>
  </conditionalFormatting>
  <conditionalFormatting sqref="D298">
    <cfRule type="cellIs" dxfId="3536" priority="2959" stopIfTrue="1" operator="equal">
      <formula>"P"</formula>
    </cfRule>
  </conditionalFormatting>
  <conditionalFormatting sqref="D296">
    <cfRule type="cellIs" dxfId="3535" priority="2958" stopIfTrue="1" operator="equal">
      <formula>"P"</formula>
    </cfRule>
  </conditionalFormatting>
  <conditionalFormatting sqref="D299">
    <cfRule type="cellIs" dxfId="3534" priority="2957" stopIfTrue="1" operator="equal">
      <formula>"P"</formula>
    </cfRule>
  </conditionalFormatting>
  <conditionalFormatting sqref="D298">
    <cfRule type="cellIs" dxfId="3533" priority="2946" stopIfTrue="1" operator="equal">
      <formula>"P"</formula>
    </cfRule>
  </conditionalFormatting>
  <conditionalFormatting sqref="D297">
    <cfRule type="cellIs" dxfId="3532" priority="2945" stopIfTrue="1" operator="equal">
      <formula>"P"</formula>
    </cfRule>
  </conditionalFormatting>
  <conditionalFormatting sqref="D296">
    <cfRule type="cellIs" dxfId="3531" priority="2944" stopIfTrue="1" operator="equal">
      <formula>"P"</formula>
    </cfRule>
  </conditionalFormatting>
  <conditionalFormatting sqref="D298">
    <cfRule type="cellIs" dxfId="3530" priority="2943" stopIfTrue="1" operator="equal">
      <formula>"P"</formula>
    </cfRule>
  </conditionalFormatting>
  <conditionalFormatting sqref="D297">
    <cfRule type="cellIs" dxfId="3529" priority="2942" stopIfTrue="1" operator="equal">
      <formula>"P"</formula>
    </cfRule>
  </conditionalFormatting>
  <conditionalFormatting sqref="D249">
    <cfRule type="cellIs" dxfId="3528" priority="2906" stopIfTrue="1" operator="equal">
      <formula>"P"</formula>
    </cfRule>
  </conditionalFormatting>
  <conditionalFormatting sqref="D257">
    <cfRule type="cellIs" dxfId="3527" priority="2902" stopIfTrue="1" operator="equal">
      <formula>"P"</formula>
    </cfRule>
  </conditionalFormatting>
  <conditionalFormatting sqref="D260">
    <cfRule type="cellIs" dxfId="3526" priority="2908" stopIfTrue="1" operator="equal">
      <formula>"P"</formula>
    </cfRule>
  </conditionalFormatting>
  <conditionalFormatting sqref="D259">
    <cfRule type="cellIs" dxfId="3525" priority="2909" stopIfTrue="1" operator="equal">
      <formula>"P"</formula>
    </cfRule>
  </conditionalFormatting>
  <conditionalFormatting sqref="D259">
    <cfRule type="cellIs" dxfId="3524" priority="2907" stopIfTrue="1" operator="equal">
      <formula>"P"</formula>
    </cfRule>
  </conditionalFormatting>
  <conditionalFormatting sqref="D261">
    <cfRule type="cellIs" dxfId="3523" priority="2905" stopIfTrue="1" operator="equal">
      <formula>"P"</formula>
    </cfRule>
  </conditionalFormatting>
  <conditionalFormatting sqref="D260">
    <cfRule type="cellIs" dxfId="3522" priority="2904" stopIfTrue="1" operator="equal">
      <formula>"P"</formula>
    </cfRule>
  </conditionalFormatting>
  <conditionalFormatting sqref="D259">
    <cfRule type="cellIs" dxfId="3521" priority="2903" stopIfTrue="1" operator="equal">
      <formula>"P"</formula>
    </cfRule>
  </conditionalFormatting>
  <conditionalFormatting sqref="D296">
    <cfRule type="cellIs" dxfId="3520" priority="2941" stopIfTrue="1" operator="equal">
      <formula>"P"</formula>
    </cfRule>
  </conditionalFormatting>
  <conditionalFormatting sqref="D297">
    <cfRule type="cellIs" dxfId="3519" priority="2940" stopIfTrue="1" operator="equal">
      <formula>"P"</formula>
    </cfRule>
  </conditionalFormatting>
  <conditionalFormatting sqref="D296">
    <cfRule type="cellIs" dxfId="3518" priority="2939" stopIfTrue="1" operator="equal">
      <formula>"P"</formula>
    </cfRule>
  </conditionalFormatting>
  <conditionalFormatting sqref="J289:J308">
    <cfRule type="cellIs" dxfId="3517" priority="2938" stopIfTrue="1" operator="equal">
      <formula>"P"</formula>
    </cfRule>
  </conditionalFormatting>
  <conditionalFormatting sqref="J309:J310">
    <cfRule type="cellIs" dxfId="3516" priority="2937" stopIfTrue="1" operator="equal">
      <formula>"P"</formula>
    </cfRule>
  </conditionalFormatting>
  <conditionalFormatting sqref="D249:D269">
    <cfRule type="cellIs" dxfId="3515" priority="2936" stopIfTrue="1" operator="equal">
      <formula>"P"</formula>
    </cfRule>
  </conditionalFormatting>
  <conditionalFormatting sqref="D251">
    <cfRule type="cellIs" dxfId="3514" priority="2935" stopIfTrue="1" operator="equal">
      <formula>"P"</formula>
    </cfRule>
  </conditionalFormatting>
  <conditionalFormatting sqref="D263">
    <cfRule type="cellIs" dxfId="3513" priority="2934" stopIfTrue="1" operator="equal">
      <formula>"P"</formula>
    </cfRule>
  </conditionalFormatting>
  <conditionalFormatting sqref="D262">
    <cfRule type="cellIs" dxfId="3512" priority="2933" stopIfTrue="1" operator="equal">
      <formula>"P"</formula>
    </cfRule>
  </conditionalFormatting>
  <conditionalFormatting sqref="D250">
    <cfRule type="cellIs" dxfId="3511" priority="2932" stopIfTrue="1" operator="equal">
      <formula>"P"</formula>
    </cfRule>
  </conditionalFormatting>
  <conditionalFormatting sqref="D261">
    <cfRule type="cellIs" dxfId="3510" priority="2931" stopIfTrue="1" operator="equal">
      <formula>"P"</formula>
    </cfRule>
  </conditionalFormatting>
  <conditionalFormatting sqref="D259">
    <cfRule type="cellIs" dxfId="3509" priority="2930" stopIfTrue="1" operator="equal">
      <formula>"P"</formula>
    </cfRule>
  </conditionalFormatting>
  <conditionalFormatting sqref="D262">
    <cfRule type="cellIs" dxfId="3508" priority="2929" stopIfTrue="1" operator="equal">
      <formula>"P"</formula>
    </cfRule>
  </conditionalFormatting>
  <conditionalFormatting sqref="D261">
    <cfRule type="cellIs" dxfId="3507" priority="2928" stopIfTrue="1" operator="equal">
      <formula>"P"</formula>
    </cfRule>
  </conditionalFormatting>
  <conditionalFormatting sqref="D260">
    <cfRule type="cellIs" dxfId="3506" priority="2927" stopIfTrue="1" operator="equal">
      <formula>"P"</formula>
    </cfRule>
  </conditionalFormatting>
  <conditionalFormatting sqref="D258">
    <cfRule type="cellIs" dxfId="3505" priority="2926" stopIfTrue="1" operator="equal">
      <formula>"P"</formula>
    </cfRule>
  </conditionalFormatting>
  <conditionalFormatting sqref="D262">
    <cfRule type="cellIs" dxfId="3504" priority="2925" stopIfTrue="1" operator="equal">
      <formula>"P"</formula>
    </cfRule>
  </conditionalFormatting>
  <conditionalFormatting sqref="D261">
    <cfRule type="cellIs" dxfId="3503" priority="2924" stopIfTrue="1" operator="equal">
      <formula>"P"</formula>
    </cfRule>
  </conditionalFormatting>
  <conditionalFormatting sqref="D260">
    <cfRule type="cellIs" dxfId="3502" priority="2923" stopIfTrue="1" operator="equal">
      <formula>"P"</formula>
    </cfRule>
  </conditionalFormatting>
  <conditionalFormatting sqref="D261">
    <cfRule type="cellIs" dxfId="3501" priority="2922" stopIfTrue="1" operator="equal">
      <formula>"P"</formula>
    </cfRule>
  </conditionalFormatting>
  <conditionalFormatting sqref="D260">
    <cfRule type="cellIs" dxfId="3500" priority="2921" stopIfTrue="1" operator="equal">
      <formula>"P"</formula>
    </cfRule>
  </conditionalFormatting>
  <conditionalFormatting sqref="D250">
    <cfRule type="cellIs" dxfId="3499" priority="2920" stopIfTrue="1" operator="equal">
      <formula>"P"</formula>
    </cfRule>
  </conditionalFormatting>
  <conditionalFormatting sqref="D262">
    <cfRule type="cellIs" dxfId="3498" priority="2919" stopIfTrue="1" operator="equal">
      <formula>"P"</formula>
    </cfRule>
  </conditionalFormatting>
  <conditionalFormatting sqref="D261">
    <cfRule type="cellIs" dxfId="3497" priority="2918" stopIfTrue="1" operator="equal">
      <formula>"P"</formula>
    </cfRule>
  </conditionalFormatting>
  <conditionalFormatting sqref="D260">
    <cfRule type="cellIs" dxfId="3496" priority="2917" stopIfTrue="1" operator="equal">
      <formula>"P"</formula>
    </cfRule>
  </conditionalFormatting>
  <conditionalFormatting sqref="D258">
    <cfRule type="cellIs" dxfId="3495" priority="2916" stopIfTrue="1" operator="equal">
      <formula>"P"</formula>
    </cfRule>
  </conditionalFormatting>
  <conditionalFormatting sqref="D261">
    <cfRule type="cellIs" dxfId="3494" priority="2915" stopIfTrue="1" operator="equal">
      <formula>"P"</formula>
    </cfRule>
  </conditionalFormatting>
  <conditionalFormatting sqref="D260">
    <cfRule type="cellIs" dxfId="3493" priority="2914" stopIfTrue="1" operator="equal">
      <formula>"P"</formula>
    </cfRule>
  </conditionalFormatting>
  <conditionalFormatting sqref="D259">
    <cfRule type="cellIs" dxfId="3492" priority="2913" stopIfTrue="1" operator="equal">
      <formula>"P"</formula>
    </cfRule>
  </conditionalFormatting>
  <conditionalFormatting sqref="D257">
    <cfRule type="cellIs" dxfId="3491" priority="2912" stopIfTrue="1" operator="equal">
      <formula>"P"</formula>
    </cfRule>
  </conditionalFormatting>
  <conditionalFormatting sqref="D261">
    <cfRule type="cellIs" dxfId="3490" priority="2911" stopIfTrue="1" operator="equal">
      <formula>"P"</formula>
    </cfRule>
  </conditionalFormatting>
  <conditionalFormatting sqref="D260">
    <cfRule type="cellIs" dxfId="3489" priority="2910" stopIfTrue="1" operator="equal">
      <formula>"P"</formula>
    </cfRule>
  </conditionalFormatting>
  <conditionalFormatting sqref="D260">
    <cfRule type="cellIs" dxfId="3488" priority="2901" stopIfTrue="1" operator="equal">
      <formula>"P"</formula>
    </cfRule>
  </conditionalFormatting>
  <conditionalFormatting sqref="D259">
    <cfRule type="cellIs" dxfId="3487" priority="2900" stopIfTrue="1" operator="equal">
      <formula>"P"</formula>
    </cfRule>
  </conditionalFormatting>
  <conditionalFormatting sqref="D258">
    <cfRule type="cellIs" dxfId="3486" priority="2899" stopIfTrue="1" operator="equal">
      <formula>"P"</formula>
    </cfRule>
  </conditionalFormatting>
  <conditionalFormatting sqref="D256">
    <cfRule type="cellIs" dxfId="3485" priority="2898" stopIfTrue="1" operator="equal">
      <formula>"P"</formula>
    </cfRule>
  </conditionalFormatting>
  <conditionalFormatting sqref="D259">
    <cfRule type="cellIs" dxfId="3484" priority="2859" stopIfTrue="1" operator="equal">
      <formula>"P"</formula>
    </cfRule>
  </conditionalFormatting>
  <conditionalFormatting sqref="D257">
    <cfRule type="cellIs" dxfId="3483" priority="2858" stopIfTrue="1" operator="equal">
      <formula>"P"</formula>
    </cfRule>
  </conditionalFormatting>
  <conditionalFormatting sqref="D259">
    <cfRule type="cellIs" dxfId="3482" priority="2852" stopIfTrue="1" operator="equal">
      <formula>"P"</formula>
    </cfRule>
  </conditionalFormatting>
  <conditionalFormatting sqref="D261">
    <cfRule type="cellIs" dxfId="3481" priority="2861" stopIfTrue="1" operator="equal">
      <formula>"P"</formula>
    </cfRule>
  </conditionalFormatting>
  <conditionalFormatting sqref="D249">
    <cfRule type="cellIs" dxfId="3480" priority="2862" stopIfTrue="1" operator="equal">
      <formula>"P"</formula>
    </cfRule>
  </conditionalFormatting>
  <conditionalFormatting sqref="D260">
    <cfRule type="cellIs" dxfId="3479" priority="2860" stopIfTrue="1" operator="equal">
      <formula>"P"</formula>
    </cfRule>
  </conditionalFormatting>
  <conditionalFormatting sqref="D260">
    <cfRule type="cellIs" dxfId="3478" priority="2857" stopIfTrue="1" operator="equal">
      <formula>"P"</formula>
    </cfRule>
  </conditionalFormatting>
  <conditionalFormatting sqref="D259">
    <cfRule type="cellIs" dxfId="3477" priority="2856" stopIfTrue="1" operator="equal">
      <formula>"P"</formula>
    </cfRule>
  </conditionalFormatting>
  <conditionalFormatting sqref="D258">
    <cfRule type="cellIs" dxfId="3476" priority="2855" stopIfTrue="1" operator="equal">
      <formula>"P"</formula>
    </cfRule>
  </conditionalFormatting>
  <conditionalFormatting sqref="D260">
    <cfRule type="cellIs" dxfId="3475" priority="2853" stopIfTrue="1" operator="equal">
      <formula>"P"</formula>
    </cfRule>
  </conditionalFormatting>
  <conditionalFormatting sqref="D256">
    <cfRule type="cellIs" dxfId="3474" priority="2854" stopIfTrue="1" operator="equal">
      <formula>"P"</formula>
    </cfRule>
  </conditionalFormatting>
  <conditionalFormatting sqref="D260">
    <cfRule type="cellIs" dxfId="3473" priority="2897" stopIfTrue="1" operator="equal">
      <formula>"P"</formula>
    </cfRule>
  </conditionalFormatting>
  <conditionalFormatting sqref="D259">
    <cfRule type="cellIs" dxfId="3472" priority="2896" stopIfTrue="1" operator="equal">
      <formula>"P"</formula>
    </cfRule>
  </conditionalFormatting>
  <conditionalFormatting sqref="D258">
    <cfRule type="cellIs" dxfId="3471" priority="2895" stopIfTrue="1" operator="equal">
      <formula>"P"</formula>
    </cfRule>
  </conditionalFormatting>
  <conditionalFormatting sqref="D259">
    <cfRule type="cellIs" dxfId="3470" priority="2894" stopIfTrue="1" operator="equal">
      <formula>"P"</formula>
    </cfRule>
  </conditionalFormatting>
  <conditionalFormatting sqref="D258">
    <cfRule type="cellIs" dxfId="3469" priority="2893" stopIfTrue="1" operator="equal">
      <formula>"P"</formula>
    </cfRule>
  </conditionalFormatting>
  <conditionalFormatting sqref="D260">
    <cfRule type="cellIs" dxfId="3468" priority="2892" stopIfTrue="1" operator="equal">
      <formula>"P"</formula>
    </cfRule>
  </conditionalFormatting>
  <conditionalFormatting sqref="D259">
    <cfRule type="cellIs" dxfId="3467" priority="2891" stopIfTrue="1" operator="equal">
      <formula>"P"</formula>
    </cfRule>
  </conditionalFormatting>
  <conditionalFormatting sqref="D258">
    <cfRule type="cellIs" dxfId="3466" priority="2890" stopIfTrue="1" operator="equal">
      <formula>"P"</formula>
    </cfRule>
  </conditionalFormatting>
  <conditionalFormatting sqref="D256">
    <cfRule type="cellIs" dxfId="3465" priority="2889" stopIfTrue="1" operator="equal">
      <formula>"P"</formula>
    </cfRule>
  </conditionalFormatting>
  <conditionalFormatting sqref="D259">
    <cfRule type="cellIs" dxfId="3464" priority="2888" stopIfTrue="1" operator="equal">
      <formula>"P"</formula>
    </cfRule>
  </conditionalFormatting>
  <conditionalFormatting sqref="D258">
    <cfRule type="cellIs" dxfId="3463" priority="2887" stopIfTrue="1" operator="equal">
      <formula>"P"</formula>
    </cfRule>
  </conditionalFormatting>
  <conditionalFormatting sqref="D257">
    <cfRule type="cellIs" dxfId="3462" priority="2886" stopIfTrue="1" operator="equal">
      <formula>"P"</formula>
    </cfRule>
  </conditionalFormatting>
  <conditionalFormatting sqref="D259">
    <cfRule type="cellIs" dxfId="3461" priority="2885" stopIfTrue="1" operator="equal">
      <formula>"P"</formula>
    </cfRule>
  </conditionalFormatting>
  <conditionalFormatting sqref="D258">
    <cfRule type="cellIs" dxfId="3460" priority="2884" stopIfTrue="1" operator="equal">
      <formula>"P"</formula>
    </cfRule>
  </conditionalFormatting>
  <conditionalFormatting sqref="D257">
    <cfRule type="cellIs" dxfId="3459" priority="2883" stopIfTrue="1" operator="equal">
      <formula>"P"</formula>
    </cfRule>
  </conditionalFormatting>
  <conditionalFormatting sqref="D258">
    <cfRule type="cellIs" dxfId="3458" priority="2882" stopIfTrue="1" operator="equal">
      <formula>"P"</formula>
    </cfRule>
  </conditionalFormatting>
  <conditionalFormatting sqref="D257">
    <cfRule type="cellIs" dxfId="3457" priority="2881" stopIfTrue="1" operator="equal">
      <formula>"P"</formula>
    </cfRule>
  </conditionalFormatting>
  <conditionalFormatting sqref="D255">
    <cfRule type="cellIs" dxfId="3456" priority="2880" stopIfTrue="1" operator="equal">
      <formula>"P"</formula>
    </cfRule>
  </conditionalFormatting>
  <conditionalFormatting sqref="D255">
    <cfRule type="cellIs" dxfId="3455" priority="2879" stopIfTrue="1" operator="equal">
      <formula>"P"</formula>
    </cfRule>
  </conditionalFormatting>
  <conditionalFormatting sqref="D255">
    <cfRule type="cellIs" dxfId="3454" priority="2878" stopIfTrue="1" operator="equal">
      <formula>"P"</formula>
    </cfRule>
  </conditionalFormatting>
  <conditionalFormatting sqref="D250">
    <cfRule type="cellIs" dxfId="3453" priority="2877" stopIfTrue="1" operator="equal">
      <formula>"P"</formula>
    </cfRule>
  </conditionalFormatting>
  <conditionalFormatting sqref="D262">
    <cfRule type="cellIs" dxfId="3452" priority="2876" stopIfTrue="1" operator="equal">
      <formula>"P"</formula>
    </cfRule>
  </conditionalFormatting>
  <conditionalFormatting sqref="D261">
    <cfRule type="cellIs" dxfId="3451" priority="2875" stopIfTrue="1" operator="equal">
      <formula>"P"</formula>
    </cfRule>
  </conditionalFormatting>
  <conditionalFormatting sqref="D249">
    <cfRule type="cellIs" dxfId="3450" priority="2874" stopIfTrue="1" operator="equal">
      <formula>"P"</formula>
    </cfRule>
  </conditionalFormatting>
  <conditionalFormatting sqref="D260">
    <cfRule type="cellIs" dxfId="3449" priority="2873" stopIfTrue="1" operator="equal">
      <formula>"P"</formula>
    </cfRule>
  </conditionalFormatting>
  <conditionalFormatting sqref="D258">
    <cfRule type="cellIs" dxfId="3448" priority="2872" stopIfTrue="1" operator="equal">
      <formula>"P"</formula>
    </cfRule>
  </conditionalFormatting>
  <conditionalFormatting sqref="D261">
    <cfRule type="cellIs" dxfId="3447" priority="2871" stopIfTrue="1" operator="equal">
      <formula>"P"</formula>
    </cfRule>
  </conditionalFormatting>
  <conditionalFormatting sqref="D260">
    <cfRule type="cellIs" dxfId="3446" priority="2870" stopIfTrue="1" operator="equal">
      <formula>"P"</formula>
    </cfRule>
  </conditionalFormatting>
  <conditionalFormatting sqref="D259">
    <cfRule type="cellIs" dxfId="3445" priority="2869" stopIfTrue="1" operator="equal">
      <formula>"P"</formula>
    </cfRule>
  </conditionalFormatting>
  <conditionalFormatting sqref="D257">
    <cfRule type="cellIs" dxfId="3444" priority="2868" stopIfTrue="1" operator="equal">
      <formula>"P"</formula>
    </cfRule>
  </conditionalFormatting>
  <conditionalFormatting sqref="D261">
    <cfRule type="cellIs" dxfId="3443" priority="2867" stopIfTrue="1" operator="equal">
      <formula>"P"</formula>
    </cfRule>
  </conditionalFormatting>
  <conditionalFormatting sqref="D260">
    <cfRule type="cellIs" dxfId="3442" priority="2866" stopIfTrue="1" operator="equal">
      <formula>"P"</formula>
    </cfRule>
  </conditionalFormatting>
  <conditionalFormatting sqref="D259">
    <cfRule type="cellIs" dxfId="3441" priority="2865" stopIfTrue="1" operator="equal">
      <formula>"P"</formula>
    </cfRule>
  </conditionalFormatting>
  <conditionalFormatting sqref="D260">
    <cfRule type="cellIs" dxfId="3440" priority="2864" stopIfTrue="1" operator="equal">
      <formula>"P"</formula>
    </cfRule>
  </conditionalFormatting>
  <conditionalFormatting sqref="D259">
    <cfRule type="cellIs" dxfId="3439" priority="2863" stopIfTrue="1" operator="equal">
      <formula>"P"</formula>
    </cfRule>
  </conditionalFormatting>
  <conditionalFormatting sqref="D258">
    <cfRule type="cellIs" dxfId="3438" priority="2851" stopIfTrue="1" operator="equal">
      <formula>"P"</formula>
    </cfRule>
  </conditionalFormatting>
  <conditionalFormatting sqref="D259">
    <cfRule type="cellIs" dxfId="3437" priority="2850" stopIfTrue="1" operator="equal">
      <formula>"P"</formula>
    </cfRule>
  </conditionalFormatting>
  <conditionalFormatting sqref="D258">
    <cfRule type="cellIs" dxfId="3436" priority="2849" stopIfTrue="1" operator="equal">
      <formula>"P"</formula>
    </cfRule>
  </conditionalFormatting>
  <conditionalFormatting sqref="D260">
    <cfRule type="cellIs" dxfId="3435" priority="2848" stopIfTrue="1" operator="equal">
      <formula>"P"</formula>
    </cfRule>
  </conditionalFormatting>
  <conditionalFormatting sqref="D259">
    <cfRule type="cellIs" dxfId="3434" priority="2847" stopIfTrue="1" operator="equal">
      <formula>"P"</formula>
    </cfRule>
  </conditionalFormatting>
  <conditionalFormatting sqref="D262">
    <cfRule type="cellIs" dxfId="3433" priority="2809" stopIfTrue="1" operator="equal">
      <formula>"P"</formula>
    </cfRule>
  </conditionalFormatting>
  <conditionalFormatting sqref="D262">
    <cfRule type="cellIs" dxfId="3432" priority="2803" stopIfTrue="1" operator="equal">
      <formula>"P"</formula>
    </cfRule>
  </conditionalFormatting>
  <conditionalFormatting sqref="D262">
    <cfRule type="cellIs" dxfId="3431" priority="2811" stopIfTrue="1" operator="equal">
      <formula>"P"</formula>
    </cfRule>
  </conditionalFormatting>
  <conditionalFormatting sqref="D263">
    <cfRule type="cellIs" dxfId="3430" priority="2812" stopIfTrue="1" operator="equal">
      <formula>"P"</formula>
    </cfRule>
  </conditionalFormatting>
  <conditionalFormatting sqref="D261">
    <cfRule type="cellIs" dxfId="3429" priority="2810" stopIfTrue="1" operator="equal">
      <formula>"P"</formula>
    </cfRule>
  </conditionalFormatting>
  <conditionalFormatting sqref="D261">
    <cfRule type="cellIs" dxfId="3428" priority="2808" stopIfTrue="1" operator="equal">
      <formula>"P"</formula>
    </cfRule>
  </conditionalFormatting>
  <conditionalFormatting sqref="D263">
    <cfRule type="cellIs" dxfId="3427" priority="2807" stopIfTrue="1" operator="equal">
      <formula>"P"</formula>
    </cfRule>
  </conditionalFormatting>
  <conditionalFormatting sqref="D262">
    <cfRule type="cellIs" dxfId="3426" priority="2806" stopIfTrue="1" operator="equal">
      <formula>"P"</formula>
    </cfRule>
  </conditionalFormatting>
  <conditionalFormatting sqref="D259">
    <cfRule type="cellIs" dxfId="3425" priority="2804" stopIfTrue="1" operator="equal">
      <formula>"P"</formula>
    </cfRule>
  </conditionalFormatting>
  <conditionalFormatting sqref="D261">
    <cfRule type="cellIs" dxfId="3424" priority="2805" stopIfTrue="1" operator="equal">
      <formula>"P"</formula>
    </cfRule>
  </conditionalFormatting>
  <conditionalFormatting sqref="D258">
    <cfRule type="cellIs" dxfId="3423" priority="2846" stopIfTrue="1" operator="equal">
      <formula>"P"</formula>
    </cfRule>
  </conditionalFormatting>
  <conditionalFormatting sqref="D256">
    <cfRule type="cellIs" dxfId="3422" priority="2845" stopIfTrue="1" operator="equal">
      <formula>"P"</formula>
    </cfRule>
  </conditionalFormatting>
  <conditionalFormatting sqref="D259">
    <cfRule type="cellIs" dxfId="3421" priority="2844" stopIfTrue="1" operator="equal">
      <formula>"P"</formula>
    </cfRule>
  </conditionalFormatting>
  <conditionalFormatting sqref="D258">
    <cfRule type="cellIs" dxfId="3420" priority="2843" stopIfTrue="1" operator="equal">
      <formula>"P"</formula>
    </cfRule>
  </conditionalFormatting>
  <conditionalFormatting sqref="D257">
    <cfRule type="cellIs" dxfId="3419" priority="2842" stopIfTrue="1" operator="equal">
      <formula>"P"</formula>
    </cfRule>
  </conditionalFormatting>
  <conditionalFormatting sqref="D255">
    <cfRule type="cellIs" dxfId="3418" priority="2841" stopIfTrue="1" operator="equal">
      <formula>"P"</formula>
    </cfRule>
  </conditionalFormatting>
  <conditionalFormatting sqref="D259">
    <cfRule type="cellIs" dxfId="3417" priority="2840" stopIfTrue="1" operator="equal">
      <formula>"P"</formula>
    </cfRule>
  </conditionalFormatting>
  <conditionalFormatting sqref="D258">
    <cfRule type="cellIs" dxfId="3416" priority="2839" stopIfTrue="1" operator="equal">
      <formula>"P"</formula>
    </cfRule>
  </conditionalFormatting>
  <conditionalFormatting sqref="D257">
    <cfRule type="cellIs" dxfId="3415" priority="2838" stopIfTrue="1" operator="equal">
      <formula>"P"</formula>
    </cfRule>
  </conditionalFormatting>
  <conditionalFormatting sqref="D258">
    <cfRule type="cellIs" dxfId="3414" priority="2837" stopIfTrue="1" operator="equal">
      <formula>"P"</formula>
    </cfRule>
  </conditionalFormatting>
  <conditionalFormatting sqref="D257">
    <cfRule type="cellIs" dxfId="3413" priority="2836" stopIfTrue="1" operator="equal">
      <formula>"P"</formula>
    </cfRule>
  </conditionalFormatting>
  <conditionalFormatting sqref="D259">
    <cfRule type="cellIs" dxfId="3412" priority="2835" stopIfTrue="1" operator="equal">
      <formula>"P"</formula>
    </cfRule>
  </conditionalFormatting>
  <conditionalFormatting sqref="D258">
    <cfRule type="cellIs" dxfId="3411" priority="2834" stopIfTrue="1" operator="equal">
      <formula>"P"</formula>
    </cfRule>
  </conditionalFormatting>
  <conditionalFormatting sqref="D257">
    <cfRule type="cellIs" dxfId="3410" priority="2833" stopIfTrue="1" operator="equal">
      <formula>"P"</formula>
    </cfRule>
  </conditionalFormatting>
  <conditionalFormatting sqref="D255">
    <cfRule type="cellIs" dxfId="3409" priority="2832" stopIfTrue="1" operator="equal">
      <formula>"P"</formula>
    </cfRule>
  </conditionalFormatting>
  <conditionalFormatting sqref="D258">
    <cfRule type="cellIs" dxfId="3408" priority="2831" stopIfTrue="1" operator="equal">
      <formula>"P"</formula>
    </cfRule>
  </conditionalFormatting>
  <conditionalFormatting sqref="D257">
    <cfRule type="cellIs" dxfId="3407" priority="2830" stopIfTrue="1" operator="equal">
      <formula>"P"</formula>
    </cfRule>
  </conditionalFormatting>
  <conditionalFormatting sqref="D256">
    <cfRule type="cellIs" dxfId="3406" priority="2829" stopIfTrue="1" operator="equal">
      <formula>"P"</formula>
    </cfRule>
  </conditionalFormatting>
  <conditionalFormatting sqref="D258">
    <cfRule type="cellIs" dxfId="3405" priority="2828" stopIfTrue="1" operator="equal">
      <formula>"P"</formula>
    </cfRule>
  </conditionalFormatting>
  <conditionalFormatting sqref="D257">
    <cfRule type="cellIs" dxfId="3404" priority="2827" stopIfTrue="1" operator="equal">
      <formula>"P"</formula>
    </cfRule>
  </conditionalFormatting>
  <conditionalFormatting sqref="D256">
    <cfRule type="cellIs" dxfId="3403" priority="2826" stopIfTrue="1" operator="equal">
      <formula>"P"</formula>
    </cfRule>
  </conditionalFormatting>
  <conditionalFormatting sqref="D257">
    <cfRule type="cellIs" dxfId="3402" priority="2825" stopIfTrue="1" operator="equal">
      <formula>"P"</formula>
    </cfRule>
  </conditionalFormatting>
  <conditionalFormatting sqref="D256">
    <cfRule type="cellIs" dxfId="3401" priority="2824" stopIfTrue="1" operator="equal">
      <formula>"P"</formula>
    </cfRule>
  </conditionalFormatting>
  <conditionalFormatting sqref="D254">
    <cfRule type="cellIs" dxfId="3400" priority="2823" stopIfTrue="1" operator="equal">
      <formula>"P"</formula>
    </cfRule>
  </conditionalFormatting>
  <conditionalFormatting sqref="D254">
    <cfRule type="cellIs" dxfId="3399" priority="2822" stopIfTrue="1" operator="equal">
      <formula>"P"</formula>
    </cfRule>
  </conditionalFormatting>
  <conditionalFormatting sqref="D254">
    <cfRule type="cellIs" dxfId="3398" priority="2821" stopIfTrue="1" operator="equal">
      <formula>"P"</formula>
    </cfRule>
  </conditionalFormatting>
  <conditionalFormatting sqref="D264">
    <cfRule type="cellIs" dxfId="3397" priority="2820" stopIfTrue="1" operator="equal">
      <formula>"P"</formula>
    </cfRule>
  </conditionalFormatting>
  <conditionalFormatting sqref="D263">
    <cfRule type="cellIs" dxfId="3396" priority="2819" stopIfTrue="1" operator="equal">
      <formula>"P"</formula>
    </cfRule>
  </conditionalFormatting>
  <conditionalFormatting sqref="D262">
    <cfRule type="cellIs" dxfId="3395" priority="2818" stopIfTrue="1" operator="equal">
      <formula>"P"</formula>
    </cfRule>
  </conditionalFormatting>
  <conditionalFormatting sqref="D260">
    <cfRule type="cellIs" dxfId="3394" priority="2817" stopIfTrue="1" operator="equal">
      <formula>"P"</formula>
    </cfRule>
  </conditionalFormatting>
  <conditionalFormatting sqref="D263">
    <cfRule type="cellIs" dxfId="3393" priority="2816" stopIfTrue="1" operator="equal">
      <formula>"P"</formula>
    </cfRule>
  </conditionalFormatting>
  <conditionalFormatting sqref="D262">
    <cfRule type="cellIs" dxfId="3392" priority="2815" stopIfTrue="1" operator="equal">
      <formula>"P"</formula>
    </cfRule>
  </conditionalFormatting>
  <conditionalFormatting sqref="D261">
    <cfRule type="cellIs" dxfId="3391" priority="2814" stopIfTrue="1" operator="equal">
      <formula>"P"</formula>
    </cfRule>
  </conditionalFormatting>
  <conditionalFormatting sqref="D259">
    <cfRule type="cellIs" dxfId="3390" priority="2813" stopIfTrue="1" operator="equal">
      <formula>"P"</formula>
    </cfRule>
  </conditionalFormatting>
  <conditionalFormatting sqref="D261">
    <cfRule type="cellIs" dxfId="3389" priority="2802" stopIfTrue="1" operator="equal">
      <formula>"P"</formula>
    </cfRule>
  </conditionalFormatting>
  <conditionalFormatting sqref="K70:L70">
    <cfRule type="cellIs" dxfId="3388" priority="3624" stopIfTrue="1" operator="equal">
      <formula>"P"</formula>
    </cfRule>
  </conditionalFormatting>
  <conditionalFormatting sqref="K71:L71">
    <cfRule type="cellIs" dxfId="3387" priority="3625" stopIfTrue="1" operator="equal">
      <formula>"P"</formula>
    </cfRule>
  </conditionalFormatting>
  <conditionalFormatting sqref="K70:L70">
    <cfRule type="cellIs" dxfId="3386" priority="3623" stopIfTrue="1" operator="equal">
      <formula>"P"</formula>
    </cfRule>
  </conditionalFormatting>
  <conditionalFormatting sqref="J69:L69 J70:J71">
    <cfRule type="cellIs" dxfId="3385" priority="3621" stopIfTrue="1" operator="equal">
      <formula>"P"</formula>
    </cfRule>
  </conditionalFormatting>
  <conditionalFormatting sqref="K70:L70">
    <cfRule type="cellIs" dxfId="3384" priority="3622" stopIfTrue="1" operator="equal">
      <formula>"P"</formula>
    </cfRule>
  </conditionalFormatting>
  <conditionalFormatting sqref="J406:J423">
    <cfRule type="cellIs" dxfId="3383" priority="3491" stopIfTrue="1" operator="equal">
      <formula>"P"</formula>
    </cfRule>
  </conditionalFormatting>
  <conditionalFormatting sqref="J580">
    <cfRule type="cellIs" dxfId="3382" priority="3618" stopIfTrue="1" operator="equal">
      <formula>"P"</formula>
    </cfRule>
  </conditionalFormatting>
  <conditionalFormatting sqref="J572">
    <cfRule type="cellIs" dxfId="3381" priority="3602" stopIfTrue="1" operator="equal">
      <formula>"P"</formula>
    </cfRule>
  </conditionalFormatting>
  <conditionalFormatting sqref="J575">
    <cfRule type="cellIs" dxfId="3380" priority="3601" stopIfTrue="1" operator="equal">
      <formula>"P"</formula>
    </cfRule>
  </conditionalFormatting>
  <conditionalFormatting sqref="J573">
    <cfRule type="cellIs" dxfId="3379" priority="3543" stopIfTrue="1" operator="equal">
      <formula>"P"</formula>
    </cfRule>
  </conditionalFormatting>
  <conditionalFormatting sqref="J574">
    <cfRule type="cellIs" dxfId="3378" priority="3542" stopIfTrue="1" operator="equal">
      <formula>"P"</formula>
    </cfRule>
  </conditionalFormatting>
  <conditionalFormatting sqref="J572">
    <cfRule type="cellIs" dxfId="3377" priority="3541" stopIfTrue="1" operator="equal">
      <formula>"P"</formula>
    </cfRule>
  </conditionalFormatting>
  <conditionalFormatting sqref="J573">
    <cfRule type="cellIs" dxfId="3376" priority="3540" stopIfTrue="1" operator="equal">
      <formula>"P"</formula>
    </cfRule>
  </conditionalFormatting>
  <conditionalFormatting sqref="J576">
    <cfRule type="cellIs" dxfId="3375" priority="3539" stopIfTrue="1" operator="equal">
      <formula>"P"</formula>
    </cfRule>
  </conditionalFormatting>
  <conditionalFormatting sqref="J579">
    <cfRule type="cellIs" dxfId="3374" priority="3538" stopIfTrue="1" operator="equal">
      <formula>"P"</formula>
    </cfRule>
  </conditionalFormatting>
  <conditionalFormatting sqref="J577">
    <cfRule type="cellIs" dxfId="3373" priority="3537" stopIfTrue="1" operator="equal">
      <formula>"P"</formula>
    </cfRule>
  </conditionalFormatting>
  <conditionalFormatting sqref="J578">
    <cfRule type="cellIs" dxfId="3372" priority="3536" stopIfTrue="1" operator="equal">
      <formula>"P"</formula>
    </cfRule>
  </conditionalFormatting>
  <conditionalFormatting sqref="J572">
    <cfRule type="cellIs" dxfId="3371" priority="3535" stopIfTrue="1" operator="equal">
      <formula>"P"</formula>
    </cfRule>
  </conditionalFormatting>
  <conditionalFormatting sqref="J578">
    <cfRule type="cellIs" dxfId="3370" priority="3534" stopIfTrue="1" operator="equal">
      <formula>"P"</formula>
    </cfRule>
  </conditionalFormatting>
  <conditionalFormatting sqref="J573">
    <cfRule type="cellIs" dxfId="3369" priority="3533" stopIfTrue="1" operator="equal">
      <formula>"P"</formula>
    </cfRule>
  </conditionalFormatting>
  <conditionalFormatting sqref="J576">
    <cfRule type="cellIs" dxfId="3368" priority="3532" stopIfTrue="1" operator="equal">
      <formula>"P"</formula>
    </cfRule>
  </conditionalFormatting>
  <conditionalFormatting sqref="J571">
    <cfRule type="cellIs" dxfId="3367" priority="3531" stopIfTrue="1" operator="equal">
      <formula>"P"</formula>
    </cfRule>
  </conditionalFormatting>
  <conditionalFormatting sqref="J572">
    <cfRule type="cellIs" dxfId="3366" priority="3530" stopIfTrue="1" operator="equal">
      <formula>"P"</formula>
    </cfRule>
  </conditionalFormatting>
  <conditionalFormatting sqref="J575">
    <cfRule type="cellIs" dxfId="3365" priority="3529" stopIfTrue="1" operator="equal">
      <formula>"P"</formula>
    </cfRule>
  </conditionalFormatting>
  <conditionalFormatting sqref="J573">
    <cfRule type="cellIs" dxfId="3364" priority="3528" stopIfTrue="1" operator="equal">
      <formula>"P"</formula>
    </cfRule>
  </conditionalFormatting>
  <conditionalFormatting sqref="J574">
    <cfRule type="cellIs" dxfId="3363" priority="3527" stopIfTrue="1" operator="equal">
      <formula>"P"</formula>
    </cfRule>
  </conditionalFormatting>
  <conditionalFormatting sqref="J577">
    <cfRule type="cellIs" dxfId="3362" priority="3526" stopIfTrue="1" operator="equal">
      <formula>"P"</formula>
    </cfRule>
  </conditionalFormatting>
  <conditionalFormatting sqref="J572">
    <cfRule type="cellIs" dxfId="3361" priority="3525" stopIfTrue="1" operator="equal">
      <formula>"P"</formula>
    </cfRule>
  </conditionalFormatting>
  <conditionalFormatting sqref="J573">
    <cfRule type="cellIs" dxfId="3360" priority="3524" stopIfTrue="1" operator="equal">
      <formula>"P"</formula>
    </cfRule>
  </conditionalFormatting>
  <conditionalFormatting sqref="J576">
    <cfRule type="cellIs" dxfId="3359" priority="3523" stopIfTrue="1" operator="equal">
      <formula>"P"</formula>
    </cfRule>
  </conditionalFormatting>
  <conditionalFormatting sqref="J571">
    <cfRule type="cellIs" dxfId="3358" priority="3522" stopIfTrue="1" operator="equal">
      <formula>"P"</formula>
    </cfRule>
  </conditionalFormatting>
  <conditionalFormatting sqref="J572">
    <cfRule type="cellIs" dxfId="3357" priority="3521" stopIfTrue="1" operator="equal">
      <formula>"P"</formula>
    </cfRule>
  </conditionalFormatting>
  <conditionalFormatting sqref="J575">
    <cfRule type="cellIs" dxfId="3356" priority="3520" stopIfTrue="1" operator="equal">
      <formula>"P"</formula>
    </cfRule>
  </conditionalFormatting>
  <conditionalFormatting sqref="J571">
    <cfRule type="cellIs" dxfId="3355" priority="3519" stopIfTrue="1" operator="equal">
      <formula>"P"</formula>
    </cfRule>
  </conditionalFormatting>
  <conditionalFormatting sqref="J574">
    <cfRule type="cellIs" dxfId="3354" priority="3518" stopIfTrue="1" operator="equal">
      <formula>"P"</formula>
    </cfRule>
  </conditionalFormatting>
  <conditionalFormatting sqref="J572">
    <cfRule type="cellIs" dxfId="3353" priority="3517" stopIfTrue="1" operator="equal">
      <formula>"P"</formula>
    </cfRule>
  </conditionalFormatting>
  <conditionalFormatting sqref="J573">
    <cfRule type="cellIs" dxfId="3352" priority="3516" stopIfTrue="1" operator="equal">
      <formula>"P"</formula>
    </cfRule>
  </conditionalFormatting>
  <conditionalFormatting sqref="J571">
    <cfRule type="cellIs" dxfId="3351" priority="3515" stopIfTrue="1" operator="equal">
      <formula>"P"</formula>
    </cfRule>
  </conditionalFormatting>
  <conditionalFormatting sqref="J572">
    <cfRule type="cellIs" dxfId="3350" priority="3514" stopIfTrue="1" operator="equal">
      <formula>"P"</formula>
    </cfRule>
  </conditionalFormatting>
  <conditionalFormatting sqref="J575">
    <cfRule type="cellIs" dxfId="3349" priority="3513" stopIfTrue="1" operator="equal">
      <formula>"P"</formula>
    </cfRule>
  </conditionalFormatting>
  <conditionalFormatting sqref="J578">
    <cfRule type="cellIs" dxfId="3348" priority="3512" stopIfTrue="1" operator="equal">
      <formula>"P"</formula>
    </cfRule>
  </conditionalFormatting>
  <conditionalFormatting sqref="J576">
    <cfRule type="cellIs" dxfId="3347" priority="3511" stopIfTrue="1" operator="equal">
      <formula>"P"</formula>
    </cfRule>
  </conditionalFormatting>
  <conditionalFormatting sqref="J577">
    <cfRule type="cellIs" dxfId="3346" priority="3510" stopIfTrue="1" operator="equal">
      <formula>"P"</formula>
    </cfRule>
  </conditionalFormatting>
  <conditionalFormatting sqref="D24">
    <cfRule type="cellIs" dxfId="3345" priority="3509" stopIfTrue="1" operator="equal">
      <formula>"P"</formula>
    </cfRule>
  </conditionalFormatting>
  <conditionalFormatting sqref="D22:D23">
    <cfRule type="cellIs" dxfId="3344" priority="3508" stopIfTrue="1" operator="equal">
      <formula>"P"</formula>
    </cfRule>
  </conditionalFormatting>
  <conditionalFormatting sqref="X406:X423">
    <cfRule type="cellIs" dxfId="3343" priority="3507" stopIfTrue="1" operator="equal">
      <formula>"P"</formula>
    </cfRule>
  </conditionalFormatting>
  <conditionalFormatting sqref="Q426">
    <cfRule type="cellIs" dxfId="3342" priority="3506" stopIfTrue="1" operator="equal">
      <formula>"P"</formula>
    </cfRule>
  </conditionalFormatting>
  <conditionalFormatting sqref="Q420">
    <cfRule type="cellIs" dxfId="3341" priority="3501" stopIfTrue="1" operator="equal">
      <formula>"P"</formula>
    </cfRule>
  </conditionalFormatting>
  <conditionalFormatting sqref="Q421:Q425">
    <cfRule type="cellIs" dxfId="3340" priority="3505" stopIfTrue="1" operator="equal">
      <formula>"P"</formula>
    </cfRule>
  </conditionalFormatting>
  <conditionalFormatting sqref="Q406:Q421">
    <cfRule type="cellIs" dxfId="3339" priority="3504" stopIfTrue="1" operator="equal">
      <formula>"P"</formula>
    </cfRule>
  </conditionalFormatting>
  <conditionalFormatting sqref="Q421">
    <cfRule type="cellIs" dxfId="3338" priority="3502" stopIfTrue="1" operator="equal">
      <formula>"P"</formula>
    </cfRule>
  </conditionalFormatting>
  <conditionalFormatting sqref="Q421">
    <cfRule type="cellIs" dxfId="3337" priority="3503" stopIfTrue="1" operator="equal">
      <formula>"P"</formula>
    </cfRule>
  </conditionalFormatting>
  <conditionalFormatting sqref="Q420">
    <cfRule type="cellIs" dxfId="3336" priority="3500" stopIfTrue="1" operator="equal">
      <formula>"P"</formula>
    </cfRule>
  </conditionalFormatting>
  <conditionalFormatting sqref="Q420">
    <cfRule type="cellIs" dxfId="3335" priority="3496" stopIfTrue="1" operator="equal">
      <formula>"P"</formula>
    </cfRule>
  </conditionalFormatting>
  <conditionalFormatting sqref="Q419">
    <cfRule type="cellIs" dxfId="3334" priority="3494" stopIfTrue="1" operator="equal">
      <formula>"P"</formula>
    </cfRule>
  </conditionalFormatting>
  <conditionalFormatting sqref="Q419">
    <cfRule type="cellIs" dxfId="3333" priority="3493" stopIfTrue="1" operator="equal">
      <formula>"P"</formula>
    </cfRule>
  </conditionalFormatting>
  <conditionalFormatting sqref="Q418">
    <cfRule type="cellIs" dxfId="3332" priority="3492" stopIfTrue="1" operator="equal">
      <formula>"P"</formula>
    </cfRule>
  </conditionalFormatting>
  <conditionalFormatting sqref="Q420">
    <cfRule type="cellIs" dxfId="3331" priority="3497" stopIfTrue="1" operator="equal">
      <formula>"P"</formula>
    </cfRule>
  </conditionalFormatting>
  <conditionalFormatting sqref="Q419">
    <cfRule type="cellIs" dxfId="3330" priority="3495" stopIfTrue="1" operator="equal">
      <formula>"P"</formula>
    </cfRule>
  </conditionalFormatting>
  <conditionalFormatting sqref="Q420">
    <cfRule type="cellIs" dxfId="3329" priority="3499" stopIfTrue="1" operator="equal">
      <formula>"P"</formula>
    </cfRule>
  </conditionalFormatting>
  <conditionalFormatting sqref="Q419">
    <cfRule type="cellIs" dxfId="3328" priority="3498" stopIfTrue="1" operator="equal">
      <formula>"P"</formula>
    </cfRule>
  </conditionalFormatting>
  <conditionalFormatting sqref="J425">
    <cfRule type="cellIs" dxfId="3327" priority="3489" stopIfTrue="1" operator="equal">
      <formula>"P"</formula>
    </cfRule>
  </conditionalFormatting>
  <conditionalFormatting sqref="J424">
    <cfRule type="cellIs" dxfId="3326" priority="3490" stopIfTrue="1" operator="equal">
      <formula>"P"</formula>
    </cfRule>
  </conditionalFormatting>
  <conditionalFormatting sqref="X519:X543">
    <cfRule type="cellIs" dxfId="3325" priority="3488" stopIfTrue="1" operator="equal">
      <formula>"P"</formula>
    </cfRule>
  </conditionalFormatting>
  <conditionalFormatting sqref="Q539:Q540">
    <cfRule type="cellIs" dxfId="3324" priority="3487" stopIfTrue="1" operator="equal">
      <formula>"P"</formula>
    </cfRule>
  </conditionalFormatting>
  <conditionalFormatting sqref="Q541">
    <cfRule type="cellIs" dxfId="3323" priority="3486" stopIfTrue="1" operator="equal">
      <formula>"P"</formula>
    </cfRule>
  </conditionalFormatting>
  <conditionalFormatting sqref="Q519:Q538">
    <cfRule type="cellIs" dxfId="3322" priority="3485" stopIfTrue="1" operator="equal">
      <formula>"P"</formula>
    </cfRule>
  </conditionalFormatting>
  <conditionalFormatting sqref="J519:J540">
    <cfRule type="cellIs" dxfId="3321" priority="3484" stopIfTrue="1" operator="equal">
      <formula>"P"</formula>
    </cfRule>
  </conditionalFormatting>
  <conditionalFormatting sqref="D519:D538">
    <cfRule type="cellIs" dxfId="3320" priority="3483" stopIfTrue="1" operator="equal">
      <formula>"P"</formula>
    </cfRule>
  </conditionalFormatting>
  <conditionalFormatting sqref="J798 J821:J822">
    <cfRule type="cellIs" dxfId="3319" priority="3481" stopIfTrue="1" operator="equal">
      <formula>"P"</formula>
    </cfRule>
  </conditionalFormatting>
  <conditionalFormatting sqref="D821:D822">
    <cfRule type="cellIs" dxfId="3318" priority="3482" stopIfTrue="1" operator="equal">
      <formula>"P"</formula>
    </cfRule>
  </conditionalFormatting>
  <conditionalFormatting sqref="D823">
    <cfRule type="cellIs" dxfId="3317" priority="3480" stopIfTrue="1" operator="equal">
      <formula>"P"</formula>
    </cfRule>
  </conditionalFormatting>
  <conditionalFormatting sqref="D799:D818 D820">
    <cfRule type="cellIs" dxfId="3316" priority="3479" stopIfTrue="1" operator="equal">
      <formula>"P"</formula>
    </cfRule>
  </conditionalFormatting>
  <conditionalFormatting sqref="D812">
    <cfRule type="cellIs" dxfId="3315" priority="3478" stopIfTrue="1" operator="equal">
      <formula>"P"</formula>
    </cfRule>
  </conditionalFormatting>
  <conditionalFormatting sqref="J799:J820">
    <cfRule type="cellIs" dxfId="3314" priority="3477" stopIfTrue="1" operator="equal">
      <formula>"P"</formula>
    </cfRule>
  </conditionalFormatting>
  <conditionalFormatting sqref="J814">
    <cfRule type="cellIs" dxfId="3313" priority="3476" stopIfTrue="1" operator="equal">
      <formula>"P"</formula>
    </cfRule>
  </conditionalFormatting>
  <conditionalFormatting sqref="D811">
    <cfRule type="cellIs" dxfId="3312" priority="3475" stopIfTrue="1" operator="equal">
      <formula>"P"</formula>
    </cfRule>
  </conditionalFormatting>
  <conditionalFormatting sqref="D819">
    <cfRule type="cellIs" dxfId="3311" priority="3474" stopIfTrue="1" operator="equal">
      <formula>"P"</formula>
    </cfRule>
  </conditionalFormatting>
  <conditionalFormatting sqref="J813">
    <cfRule type="cellIs" dxfId="3310" priority="3473" stopIfTrue="1" operator="equal">
      <formula>"P"</formula>
    </cfRule>
  </conditionalFormatting>
  <conditionalFormatting sqref="J813">
    <cfRule type="cellIs" dxfId="3309" priority="3472" stopIfTrue="1" operator="equal">
      <formula>"P"</formula>
    </cfRule>
  </conditionalFormatting>
  <conditionalFormatting sqref="J812">
    <cfRule type="cellIs" dxfId="3308" priority="3471" stopIfTrue="1" operator="equal">
      <formula>"P"</formula>
    </cfRule>
  </conditionalFormatting>
  <conditionalFormatting sqref="J815">
    <cfRule type="cellIs" dxfId="3307" priority="3470" stopIfTrue="1" operator="equal">
      <formula>"P"</formula>
    </cfRule>
  </conditionalFormatting>
  <conditionalFormatting sqref="J814">
    <cfRule type="cellIs" dxfId="3306" priority="3469" stopIfTrue="1" operator="equal">
      <formula>"P"</formula>
    </cfRule>
  </conditionalFormatting>
  <conditionalFormatting sqref="J814">
    <cfRule type="cellIs" dxfId="3305" priority="3468" stopIfTrue="1" operator="equal">
      <formula>"P"</formula>
    </cfRule>
  </conditionalFormatting>
  <conditionalFormatting sqref="J813">
    <cfRule type="cellIs" dxfId="3304" priority="3467" stopIfTrue="1" operator="equal">
      <formula>"P"</formula>
    </cfRule>
  </conditionalFormatting>
  <conditionalFormatting sqref="D147">
    <cfRule type="cellIs" dxfId="3303" priority="3466" stopIfTrue="1" operator="equal">
      <formula>"P"</formula>
    </cfRule>
  </conditionalFormatting>
  <conditionalFormatting sqref="D147">
    <cfRule type="cellIs" dxfId="3302" priority="3465" stopIfTrue="1" operator="equal">
      <formula>"P"</formula>
    </cfRule>
  </conditionalFormatting>
  <conditionalFormatting sqref="D148">
    <cfRule type="cellIs" dxfId="3301" priority="3464" stopIfTrue="1" operator="equal">
      <formula>"P"</formula>
    </cfRule>
  </conditionalFormatting>
  <conditionalFormatting sqref="D126:D132 D135:D146">
    <cfRule type="cellIs" dxfId="3300" priority="3463" stopIfTrue="1" operator="equal">
      <formula>"P"</formula>
    </cfRule>
  </conditionalFormatting>
  <conditionalFormatting sqref="D146">
    <cfRule type="cellIs" dxfId="3299" priority="3462" stopIfTrue="1" operator="equal">
      <formula>"P"</formula>
    </cfRule>
  </conditionalFormatting>
  <conditionalFormatting sqref="D133:D134">
    <cfRule type="cellIs" dxfId="3298" priority="3461" stopIfTrue="1" operator="equal">
      <formula>"P"</formula>
    </cfRule>
  </conditionalFormatting>
  <conditionalFormatting sqref="D144">
    <cfRule type="cellIs" dxfId="3297" priority="3460" stopIfTrue="1" operator="equal">
      <formula>"P"</formula>
    </cfRule>
  </conditionalFormatting>
  <conditionalFormatting sqref="D143">
    <cfRule type="cellIs" dxfId="3296" priority="3459" stopIfTrue="1" operator="equal">
      <formula>"P"</formula>
    </cfRule>
  </conditionalFormatting>
  <conditionalFormatting sqref="D145">
    <cfRule type="cellIs" dxfId="3295" priority="3458" stopIfTrue="1" operator="equal">
      <formula>"P"</formula>
    </cfRule>
  </conditionalFormatting>
  <conditionalFormatting sqref="D146">
    <cfRule type="cellIs" dxfId="3294" priority="3457" stopIfTrue="1" operator="equal">
      <formula>"P"</formula>
    </cfRule>
  </conditionalFormatting>
  <conditionalFormatting sqref="J126:J148">
    <cfRule type="cellIs" dxfId="3293" priority="3456" stopIfTrue="1" operator="equal">
      <formula>"P"</formula>
    </cfRule>
  </conditionalFormatting>
  <conditionalFormatting sqref="J660">
    <cfRule type="cellIs" dxfId="3292" priority="3455" stopIfTrue="1" operator="equal">
      <formula>"P"</formula>
    </cfRule>
  </conditionalFormatting>
  <conditionalFormatting sqref="J659">
    <cfRule type="cellIs" dxfId="3291" priority="3454" stopIfTrue="1" operator="equal">
      <formula>"P"</formula>
    </cfRule>
  </conditionalFormatting>
  <conditionalFormatting sqref="D347:D348">
    <cfRule type="cellIs" dxfId="3290" priority="3453" stopIfTrue="1" operator="equal">
      <formula>"P"</formula>
    </cfRule>
  </conditionalFormatting>
  <conditionalFormatting sqref="D342">
    <cfRule type="cellIs" dxfId="3289" priority="3450" stopIfTrue="1" operator="equal">
      <formula>"P"</formula>
    </cfRule>
  </conditionalFormatting>
  <conditionalFormatting sqref="D329">
    <cfRule type="cellIs" dxfId="3288" priority="3448" stopIfTrue="1" operator="equal">
      <formula>"P"</formula>
    </cfRule>
  </conditionalFormatting>
  <conditionalFormatting sqref="D328:D346">
    <cfRule type="cellIs" dxfId="3287" priority="3452" stopIfTrue="1" operator="equal">
      <formula>"P"</formula>
    </cfRule>
  </conditionalFormatting>
  <conditionalFormatting sqref="D330">
    <cfRule type="cellIs" dxfId="3286" priority="3451" stopIfTrue="1" operator="equal">
      <formula>"P"</formula>
    </cfRule>
  </conditionalFormatting>
  <conditionalFormatting sqref="D341">
    <cfRule type="cellIs" dxfId="3285" priority="3449" stopIfTrue="1" operator="equal">
      <formula>"P"</formula>
    </cfRule>
  </conditionalFormatting>
  <conditionalFormatting sqref="D340">
    <cfRule type="cellIs" dxfId="3284" priority="3447" stopIfTrue="1" operator="equal">
      <formula>"P"</formula>
    </cfRule>
  </conditionalFormatting>
  <conditionalFormatting sqref="D338">
    <cfRule type="cellIs" dxfId="3283" priority="3446" stopIfTrue="1" operator="equal">
      <formula>"P"</formula>
    </cfRule>
  </conditionalFormatting>
  <conditionalFormatting sqref="D341">
    <cfRule type="cellIs" dxfId="3282" priority="3445" stopIfTrue="1" operator="equal">
      <formula>"P"</formula>
    </cfRule>
  </conditionalFormatting>
  <conditionalFormatting sqref="D340">
    <cfRule type="cellIs" dxfId="3281" priority="3444" stopIfTrue="1" operator="equal">
      <formula>"P"</formula>
    </cfRule>
  </conditionalFormatting>
  <conditionalFormatting sqref="D339">
    <cfRule type="cellIs" dxfId="3280" priority="3443" stopIfTrue="1" operator="equal">
      <formula>"P"</formula>
    </cfRule>
  </conditionalFormatting>
  <conditionalFormatting sqref="D337">
    <cfRule type="cellIs" dxfId="3279" priority="3442" stopIfTrue="1" operator="equal">
      <formula>"P"</formula>
    </cfRule>
  </conditionalFormatting>
  <conditionalFormatting sqref="D341">
    <cfRule type="cellIs" dxfId="3278" priority="3441" stopIfTrue="1" operator="equal">
      <formula>"P"</formula>
    </cfRule>
  </conditionalFormatting>
  <conditionalFormatting sqref="D340">
    <cfRule type="cellIs" dxfId="3277" priority="3440" stopIfTrue="1" operator="equal">
      <formula>"P"</formula>
    </cfRule>
  </conditionalFormatting>
  <conditionalFormatting sqref="D339">
    <cfRule type="cellIs" dxfId="3276" priority="3439" stopIfTrue="1" operator="equal">
      <formula>"P"</formula>
    </cfRule>
  </conditionalFormatting>
  <conditionalFormatting sqref="D340">
    <cfRule type="cellIs" dxfId="3275" priority="3438" stopIfTrue="1" operator="equal">
      <formula>"P"</formula>
    </cfRule>
  </conditionalFormatting>
  <conditionalFormatting sqref="D339">
    <cfRule type="cellIs" dxfId="3274" priority="3437" stopIfTrue="1" operator="equal">
      <formula>"P"</formula>
    </cfRule>
  </conditionalFormatting>
  <conditionalFormatting sqref="D341">
    <cfRule type="cellIs" dxfId="3273" priority="3435" stopIfTrue="1" operator="equal">
      <formula>"P"</formula>
    </cfRule>
  </conditionalFormatting>
  <conditionalFormatting sqref="D329">
    <cfRule type="cellIs" dxfId="3272" priority="3436" stopIfTrue="1" operator="equal">
      <formula>"P"</formula>
    </cfRule>
  </conditionalFormatting>
  <conditionalFormatting sqref="D340">
    <cfRule type="cellIs" dxfId="3271" priority="3434" stopIfTrue="1" operator="equal">
      <formula>"P"</formula>
    </cfRule>
  </conditionalFormatting>
  <conditionalFormatting sqref="D339">
    <cfRule type="cellIs" dxfId="3270" priority="3433" stopIfTrue="1" operator="equal">
      <formula>"P"</formula>
    </cfRule>
  </conditionalFormatting>
  <conditionalFormatting sqref="D337">
    <cfRule type="cellIs" dxfId="3269" priority="3432" stopIfTrue="1" operator="equal">
      <formula>"P"</formula>
    </cfRule>
  </conditionalFormatting>
  <conditionalFormatting sqref="D340">
    <cfRule type="cellIs" dxfId="3268" priority="3431" stopIfTrue="1" operator="equal">
      <formula>"P"</formula>
    </cfRule>
  </conditionalFormatting>
  <conditionalFormatting sqref="D339">
    <cfRule type="cellIs" dxfId="3267" priority="3430" stopIfTrue="1" operator="equal">
      <formula>"P"</formula>
    </cfRule>
  </conditionalFormatting>
  <conditionalFormatting sqref="D338">
    <cfRule type="cellIs" dxfId="3266" priority="3429" stopIfTrue="1" operator="equal">
      <formula>"P"</formula>
    </cfRule>
  </conditionalFormatting>
  <conditionalFormatting sqref="D336">
    <cfRule type="cellIs" dxfId="3265" priority="3428" stopIfTrue="1" operator="equal">
      <formula>"P"</formula>
    </cfRule>
  </conditionalFormatting>
  <conditionalFormatting sqref="D340">
    <cfRule type="cellIs" dxfId="3264" priority="3427" stopIfTrue="1" operator="equal">
      <formula>"P"</formula>
    </cfRule>
  </conditionalFormatting>
  <conditionalFormatting sqref="D339">
    <cfRule type="cellIs" dxfId="3263" priority="3426" stopIfTrue="1" operator="equal">
      <formula>"P"</formula>
    </cfRule>
  </conditionalFormatting>
  <conditionalFormatting sqref="D338">
    <cfRule type="cellIs" dxfId="3262" priority="3425" stopIfTrue="1" operator="equal">
      <formula>"P"</formula>
    </cfRule>
  </conditionalFormatting>
  <conditionalFormatting sqref="D339">
    <cfRule type="cellIs" dxfId="3261" priority="3424" stopIfTrue="1" operator="equal">
      <formula>"P"</formula>
    </cfRule>
  </conditionalFormatting>
  <conditionalFormatting sqref="D338">
    <cfRule type="cellIs" dxfId="3260" priority="3423" stopIfTrue="1" operator="equal">
      <formula>"P"</formula>
    </cfRule>
  </conditionalFormatting>
  <conditionalFormatting sqref="D340">
    <cfRule type="cellIs" dxfId="3259" priority="3421" stopIfTrue="1" operator="equal">
      <formula>"P"</formula>
    </cfRule>
  </conditionalFormatting>
  <conditionalFormatting sqref="D328">
    <cfRule type="cellIs" dxfId="3258" priority="3422" stopIfTrue="1" operator="equal">
      <formula>"P"</formula>
    </cfRule>
  </conditionalFormatting>
  <conditionalFormatting sqref="D339">
    <cfRule type="cellIs" dxfId="3257" priority="3420" stopIfTrue="1" operator="equal">
      <formula>"P"</formula>
    </cfRule>
  </conditionalFormatting>
  <conditionalFormatting sqref="D338">
    <cfRule type="cellIs" dxfId="3256" priority="3419" stopIfTrue="1" operator="equal">
      <formula>"P"</formula>
    </cfRule>
  </conditionalFormatting>
  <conditionalFormatting sqref="D336">
    <cfRule type="cellIs" dxfId="3255" priority="3418" stopIfTrue="1" operator="equal">
      <formula>"P"</formula>
    </cfRule>
  </conditionalFormatting>
  <conditionalFormatting sqref="D339">
    <cfRule type="cellIs" dxfId="3254" priority="3417" stopIfTrue="1" operator="equal">
      <formula>"P"</formula>
    </cfRule>
  </conditionalFormatting>
  <conditionalFormatting sqref="D338">
    <cfRule type="cellIs" dxfId="3253" priority="3416" stopIfTrue="1" operator="equal">
      <formula>"P"</formula>
    </cfRule>
  </conditionalFormatting>
  <conditionalFormatting sqref="D337">
    <cfRule type="cellIs" dxfId="3252" priority="3415" stopIfTrue="1" operator="equal">
      <formula>"P"</formula>
    </cfRule>
  </conditionalFormatting>
  <conditionalFormatting sqref="D335">
    <cfRule type="cellIs" dxfId="3251" priority="3414" stopIfTrue="1" operator="equal">
      <formula>"P"</formula>
    </cfRule>
  </conditionalFormatting>
  <conditionalFormatting sqref="D339">
    <cfRule type="cellIs" dxfId="3250" priority="3413" stopIfTrue="1" operator="equal">
      <formula>"P"</formula>
    </cfRule>
  </conditionalFormatting>
  <conditionalFormatting sqref="D338">
    <cfRule type="cellIs" dxfId="3249" priority="3412" stopIfTrue="1" operator="equal">
      <formula>"P"</formula>
    </cfRule>
  </conditionalFormatting>
  <conditionalFormatting sqref="D337">
    <cfRule type="cellIs" dxfId="3248" priority="3411" stopIfTrue="1" operator="equal">
      <formula>"P"</formula>
    </cfRule>
  </conditionalFormatting>
  <conditionalFormatting sqref="D338">
    <cfRule type="cellIs" dxfId="3247" priority="3410" stopIfTrue="1" operator="equal">
      <formula>"P"</formula>
    </cfRule>
  </conditionalFormatting>
  <conditionalFormatting sqref="D337">
    <cfRule type="cellIs" dxfId="3246" priority="3409" stopIfTrue="1" operator="equal">
      <formula>"P"</formula>
    </cfRule>
  </conditionalFormatting>
  <conditionalFormatting sqref="D339">
    <cfRule type="cellIs" dxfId="3245" priority="3408" stopIfTrue="1" operator="equal">
      <formula>"P"</formula>
    </cfRule>
  </conditionalFormatting>
  <conditionalFormatting sqref="D338">
    <cfRule type="cellIs" dxfId="3244" priority="3407" stopIfTrue="1" operator="equal">
      <formula>"P"</formula>
    </cfRule>
  </conditionalFormatting>
  <conditionalFormatting sqref="D337">
    <cfRule type="cellIs" dxfId="3243" priority="3406" stopIfTrue="1" operator="equal">
      <formula>"P"</formula>
    </cfRule>
  </conditionalFormatting>
  <conditionalFormatting sqref="D335">
    <cfRule type="cellIs" dxfId="3242" priority="3405" stopIfTrue="1" operator="equal">
      <formula>"P"</formula>
    </cfRule>
  </conditionalFormatting>
  <conditionalFormatting sqref="D338">
    <cfRule type="cellIs" dxfId="3241" priority="3404" stopIfTrue="1" operator="equal">
      <formula>"P"</formula>
    </cfRule>
  </conditionalFormatting>
  <conditionalFormatting sqref="D337">
    <cfRule type="cellIs" dxfId="3240" priority="3403" stopIfTrue="1" operator="equal">
      <formula>"P"</formula>
    </cfRule>
  </conditionalFormatting>
  <conditionalFormatting sqref="D336">
    <cfRule type="cellIs" dxfId="3239" priority="3402" stopIfTrue="1" operator="equal">
      <formula>"P"</formula>
    </cfRule>
  </conditionalFormatting>
  <conditionalFormatting sqref="D334">
    <cfRule type="cellIs" dxfId="3238" priority="3401" stopIfTrue="1" operator="equal">
      <formula>"P"</formula>
    </cfRule>
  </conditionalFormatting>
  <conditionalFormatting sqref="D338">
    <cfRule type="cellIs" dxfId="3237" priority="3400" stopIfTrue="1" operator="equal">
      <formula>"P"</formula>
    </cfRule>
  </conditionalFormatting>
  <conditionalFormatting sqref="D337">
    <cfRule type="cellIs" dxfId="3236" priority="3399" stopIfTrue="1" operator="equal">
      <formula>"P"</formula>
    </cfRule>
  </conditionalFormatting>
  <conditionalFormatting sqref="D336">
    <cfRule type="cellIs" dxfId="3235" priority="3398" stopIfTrue="1" operator="equal">
      <formula>"P"</formula>
    </cfRule>
  </conditionalFormatting>
  <conditionalFormatting sqref="D337">
    <cfRule type="cellIs" dxfId="3234" priority="3397" stopIfTrue="1" operator="equal">
      <formula>"P"</formula>
    </cfRule>
  </conditionalFormatting>
  <conditionalFormatting sqref="D336">
    <cfRule type="cellIs" dxfId="3233" priority="3396" stopIfTrue="1" operator="equal">
      <formula>"P"</formula>
    </cfRule>
  </conditionalFormatting>
  <conditionalFormatting sqref="J328:J349">
    <cfRule type="cellIs" dxfId="3232" priority="3395" stopIfTrue="1" operator="equal">
      <formula>"P"</formula>
    </cfRule>
  </conditionalFormatting>
  <conditionalFormatting sqref="J273">
    <cfRule type="cellIs" dxfId="3231" priority="3394" stopIfTrue="1" operator="equal">
      <formula>"P"</formula>
    </cfRule>
  </conditionalFormatting>
  <conditionalFormatting sqref="J271">
    <cfRule type="cellIs" dxfId="3230" priority="3393" stopIfTrue="1" operator="equal">
      <formula>"P"</formula>
    </cfRule>
  </conditionalFormatting>
  <conditionalFormatting sqref="J272">
    <cfRule type="cellIs" dxfId="3229" priority="3392" stopIfTrue="1" operator="equal">
      <formula>"P"</formula>
    </cfRule>
  </conditionalFormatting>
  <conditionalFormatting sqref="J269:J270">
    <cfRule type="cellIs" dxfId="3228" priority="3391" stopIfTrue="1" operator="equal">
      <formula>"P"</formula>
    </cfRule>
  </conditionalFormatting>
  <conditionalFormatting sqref="J312">
    <cfRule type="cellIs" dxfId="3227" priority="3390" stopIfTrue="1" operator="equal">
      <formula>"P"</formula>
    </cfRule>
  </conditionalFormatting>
  <conditionalFormatting sqref="J351">
    <cfRule type="cellIs" dxfId="3226" priority="3389" stopIfTrue="1" operator="equal">
      <formula>"P"</formula>
    </cfRule>
  </conditionalFormatting>
  <conditionalFormatting sqref="D87:D92 D95:D106">
    <cfRule type="cellIs" dxfId="3225" priority="3388" stopIfTrue="1" operator="equal">
      <formula>"P"</formula>
    </cfRule>
  </conditionalFormatting>
  <conditionalFormatting sqref="D94:D95">
    <cfRule type="cellIs" dxfId="3224" priority="3387" stopIfTrue="1" operator="equal">
      <formula>"P"</formula>
    </cfRule>
  </conditionalFormatting>
  <conditionalFormatting sqref="D105">
    <cfRule type="cellIs" dxfId="3223" priority="3386" stopIfTrue="1" operator="equal">
      <formula>"P"</formula>
    </cfRule>
  </conditionalFormatting>
  <conditionalFormatting sqref="D104">
    <cfRule type="cellIs" dxfId="3222" priority="3385" stopIfTrue="1" operator="equal">
      <formula>"P"</formula>
    </cfRule>
  </conditionalFormatting>
  <conditionalFormatting sqref="D106">
    <cfRule type="cellIs" dxfId="3221" priority="3384" stopIfTrue="1" operator="equal">
      <formula>"P"</formula>
    </cfRule>
  </conditionalFormatting>
  <conditionalFormatting sqref="D93">
    <cfRule type="cellIs" dxfId="3220" priority="3383" stopIfTrue="1" operator="equal">
      <formula>"P"</formula>
    </cfRule>
  </conditionalFormatting>
  <conditionalFormatting sqref="D106">
    <cfRule type="cellIs" dxfId="3219" priority="3382" stopIfTrue="1" operator="equal">
      <formula>"P"</formula>
    </cfRule>
  </conditionalFormatting>
  <conditionalFormatting sqref="D105">
    <cfRule type="cellIs" dxfId="3218" priority="3381" stopIfTrue="1" operator="equal">
      <formula>"P"</formula>
    </cfRule>
  </conditionalFormatting>
  <conditionalFormatting sqref="D103">
    <cfRule type="cellIs" dxfId="3217" priority="3380" stopIfTrue="1" operator="equal">
      <formula>"P"</formula>
    </cfRule>
  </conditionalFormatting>
  <conditionalFormatting sqref="D102">
    <cfRule type="cellIs" dxfId="3216" priority="3379" stopIfTrue="1" operator="equal">
      <formula>"P"</formula>
    </cfRule>
  </conditionalFormatting>
  <conditionalFormatting sqref="D104">
    <cfRule type="cellIs" dxfId="3215" priority="3378" stopIfTrue="1" operator="equal">
      <formula>"P"</formula>
    </cfRule>
  </conditionalFormatting>
  <conditionalFormatting sqref="D105">
    <cfRule type="cellIs" dxfId="3214" priority="3377" stopIfTrue="1" operator="equal">
      <formula>"P"</formula>
    </cfRule>
  </conditionalFormatting>
  <conditionalFormatting sqref="J87:J107">
    <cfRule type="cellIs" dxfId="3213" priority="3376" stopIfTrue="1" operator="equal">
      <formula>"P"</formula>
    </cfRule>
  </conditionalFormatting>
  <conditionalFormatting sqref="D48:D53 D67:D69 D56:D65">
    <cfRule type="cellIs" dxfId="3212" priority="3375" stopIfTrue="1" operator="equal">
      <formula>"P"</formula>
    </cfRule>
  </conditionalFormatting>
  <conditionalFormatting sqref="D69">
    <cfRule type="cellIs" dxfId="3211" priority="3374" stopIfTrue="1" operator="equal">
      <formula>"P"</formula>
    </cfRule>
  </conditionalFormatting>
  <conditionalFormatting sqref="D68">
    <cfRule type="cellIs" dxfId="3210" priority="3373" stopIfTrue="1" operator="equal">
      <formula>"P"</formula>
    </cfRule>
  </conditionalFormatting>
  <conditionalFormatting sqref="D70">
    <cfRule type="cellIs" dxfId="3209" priority="3372" stopIfTrue="1" operator="equal">
      <formula>"P"</formula>
    </cfRule>
  </conditionalFormatting>
  <conditionalFormatting sqref="D71">
    <cfRule type="cellIs" dxfId="3208" priority="3371" stopIfTrue="1" operator="equal">
      <formula>"P"</formula>
    </cfRule>
  </conditionalFormatting>
  <conditionalFormatting sqref="D55:D56">
    <cfRule type="cellIs" dxfId="3207" priority="3370" stopIfTrue="1" operator="equal">
      <formula>"P"</formula>
    </cfRule>
  </conditionalFormatting>
  <conditionalFormatting sqref="D67">
    <cfRule type="cellIs" dxfId="3206" priority="3368" stopIfTrue="1" operator="equal">
      <formula>"P"</formula>
    </cfRule>
  </conditionalFormatting>
  <conditionalFormatting sqref="D65">
    <cfRule type="cellIs" dxfId="3205" priority="3369" stopIfTrue="1" operator="equal">
      <formula>"P"</formula>
    </cfRule>
  </conditionalFormatting>
  <conditionalFormatting sqref="D68">
    <cfRule type="cellIs" dxfId="3204" priority="3367" stopIfTrue="1" operator="equal">
      <formula>"P"</formula>
    </cfRule>
  </conditionalFormatting>
  <conditionalFormatting sqref="D54">
    <cfRule type="cellIs" dxfId="3203" priority="3366" stopIfTrue="1" operator="equal">
      <formula>"P"</formula>
    </cfRule>
  </conditionalFormatting>
  <conditionalFormatting sqref="D67">
    <cfRule type="cellIs" dxfId="3202" priority="3365" stopIfTrue="1" operator="equal">
      <formula>"P"</formula>
    </cfRule>
  </conditionalFormatting>
  <conditionalFormatting sqref="D64:D65">
    <cfRule type="cellIs" dxfId="3201" priority="3363" stopIfTrue="1" operator="equal">
      <formula>"P"</formula>
    </cfRule>
  </conditionalFormatting>
  <conditionalFormatting sqref="D68">
    <cfRule type="cellIs" dxfId="3200" priority="3364" stopIfTrue="1" operator="equal">
      <formula>"P"</formula>
    </cfRule>
  </conditionalFormatting>
  <conditionalFormatting sqref="D63">
    <cfRule type="cellIs" dxfId="3199" priority="3362" stopIfTrue="1" operator="equal">
      <formula>"P"</formula>
    </cfRule>
  </conditionalFormatting>
  <conditionalFormatting sqref="D65">
    <cfRule type="cellIs" dxfId="3198" priority="3361" stopIfTrue="1" operator="equal">
      <formula>"P"</formula>
    </cfRule>
  </conditionalFormatting>
  <conditionalFormatting sqref="D66">
    <cfRule type="cellIs" dxfId="3197" priority="3360" stopIfTrue="1" operator="equal">
      <formula>"P"</formula>
    </cfRule>
  </conditionalFormatting>
  <conditionalFormatting sqref="D64:D65">
    <cfRule type="cellIs" dxfId="3196" priority="3359" stopIfTrue="1" operator="equal">
      <formula>"P"</formula>
    </cfRule>
  </conditionalFormatting>
  <conditionalFormatting sqref="J48:J68">
    <cfRule type="cellIs" dxfId="3195" priority="3358" stopIfTrue="1" operator="equal">
      <formula>"P"</formula>
    </cfRule>
  </conditionalFormatting>
  <conditionalFormatting sqref="J327 J349">
    <cfRule type="cellIs" dxfId="3194" priority="3357" stopIfTrue="1" operator="equal">
      <formula>"P"</formula>
    </cfRule>
  </conditionalFormatting>
  <conditionalFormatting sqref="D406:D424">
    <cfRule type="cellIs" dxfId="3193" priority="3356" stopIfTrue="1" operator="equal">
      <formula>"P"</formula>
    </cfRule>
  </conditionalFormatting>
  <conditionalFormatting sqref="D303">
    <cfRule type="cellIs" dxfId="3192" priority="3353" stopIfTrue="1" operator="equal">
      <formula>"P"</formula>
    </cfRule>
  </conditionalFormatting>
  <conditionalFormatting sqref="D290">
    <cfRule type="cellIs" dxfId="3191" priority="3351" stopIfTrue="1" operator="equal">
      <formula>"P"</formula>
    </cfRule>
  </conditionalFormatting>
  <conditionalFormatting sqref="D289:D308">
    <cfRule type="cellIs" dxfId="3190" priority="3355" stopIfTrue="1" operator="equal">
      <formula>"P"</formula>
    </cfRule>
  </conditionalFormatting>
  <conditionalFormatting sqref="D291">
    <cfRule type="cellIs" dxfId="3189" priority="3354" stopIfTrue="1" operator="equal">
      <formula>"P"</formula>
    </cfRule>
  </conditionalFormatting>
  <conditionalFormatting sqref="D302">
    <cfRule type="cellIs" dxfId="3188" priority="3352" stopIfTrue="1" operator="equal">
      <formula>"P"</formula>
    </cfRule>
  </conditionalFormatting>
  <conditionalFormatting sqref="D301">
    <cfRule type="cellIs" dxfId="3187" priority="3350" stopIfTrue="1" operator="equal">
      <formula>"P"</formula>
    </cfRule>
  </conditionalFormatting>
  <conditionalFormatting sqref="D299">
    <cfRule type="cellIs" dxfId="3186" priority="3349" stopIfTrue="1" operator="equal">
      <formula>"P"</formula>
    </cfRule>
  </conditionalFormatting>
  <conditionalFormatting sqref="D296">
    <cfRule type="cellIs" dxfId="3185" priority="3308" stopIfTrue="1" operator="equal">
      <formula>"P"</formula>
    </cfRule>
  </conditionalFormatting>
  <conditionalFormatting sqref="D299">
    <cfRule type="cellIs" dxfId="3184" priority="3307" stopIfTrue="1" operator="equal">
      <formula>"P"</formula>
    </cfRule>
  </conditionalFormatting>
  <conditionalFormatting sqref="D298">
    <cfRule type="cellIs" dxfId="3183" priority="3301" stopIfTrue="1" operator="equal">
      <formula>"P"</formula>
    </cfRule>
  </conditionalFormatting>
  <conditionalFormatting sqref="D299">
    <cfRule type="cellIs" dxfId="3182" priority="3310" stopIfTrue="1" operator="equal">
      <formula>"P"</formula>
    </cfRule>
  </conditionalFormatting>
  <conditionalFormatting sqref="D300">
    <cfRule type="cellIs" dxfId="3181" priority="3311" stopIfTrue="1" operator="equal">
      <formula>"P"</formula>
    </cfRule>
  </conditionalFormatting>
  <conditionalFormatting sqref="D298">
    <cfRule type="cellIs" dxfId="3180" priority="3309" stopIfTrue="1" operator="equal">
      <formula>"P"</formula>
    </cfRule>
  </conditionalFormatting>
  <conditionalFormatting sqref="D298">
    <cfRule type="cellIs" dxfId="3179" priority="3306" stopIfTrue="1" operator="equal">
      <formula>"P"</formula>
    </cfRule>
  </conditionalFormatting>
  <conditionalFormatting sqref="D297">
    <cfRule type="cellIs" dxfId="3178" priority="3305" stopIfTrue="1" operator="equal">
      <formula>"P"</formula>
    </cfRule>
  </conditionalFormatting>
  <conditionalFormatting sqref="D299">
    <cfRule type="cellIs" dxfId="3177" priority="3304" stopIfTrue="1" operator="equal">
      <formula>"P"</formula>
    </cfRule>
  </conditionalFormatting>
  <conditionalFormatting sqref="D297">
    <cfRule type="cellIs" dxfId="3176" priority="3302" stopIfTrue="1" operator="equal">
      <formula>"P"</formula>
    </cfRule>
  </conditionalFormatting>
  <conditionalFormatting sqref="D298">
    <cfRule type="cellIs" dxfId="3175" priority="3303" stopIfTrue="1" operator="equal">
      <formula>"P"</formula>
    </cfRule>
  </conditionalFormatting>
  <conditionalFormatting sqref="D302">
    <cfRule type="cellIs" dxfId="3174" priority="3348" stopIfTrue="1" operator="equal">
      <formula>"P"</formula>
    </cfRule>
  </conditionalFormatting>
  <conditionalFormatting sqref="D301">
    <cfRule type="cellIs" dxfId="3173" priority="3347" stopIfTrue="1" operator="equal">
      <formula>"P"</formula>
    </cfRule>
  </conditionalFormatting>
  <conditionalFormatting sqref="D300">
    <cfRule type="cellIs" dxfId="3172" priority="3346" stopIfTrue="1" operator="equal">
      <formula>"P"</formula>
    </cfRule>
  </conditionalFormatting>
  <conditionalFormatting sqref="D298">
    <cfRule type="cellIs" dxfId="3171" priority="3345" stopIfTrue="1" operator="equal">
      <formula>"P"</formula>
    </cfRule>
  </conditionalFormatting>
  <conditionalFormatting sqref="D302">
    <cfRule type="cellIs" dxfId="3170" priority="3344" stopIfTrue="1" operator="equal">
      <formula>"P"</formula>
    </cfRule>
  </conditionalFormatting>
  <conditionalFormatting sqref="D301">
    <cfRule type="cellIs" dxfId="3169" priority="3343" stopIfTrue="1" operator="equal">
      <formula>"P"</formula>
    </cfRule>
  </conditionalFormatting>
  <conditionalFormatting sqref="D300">
    <cfRule type="cellIs" dxfId="3168" priority="3342" stopIfTrue="1" operator="equal">
      <formula>"P"</formula>
    </cfRule>
  </conditionalFormatting>
  <conditionalFormatting sqref="D301">
    <cfRule type="cellIs" dxfId="3167" priority="3341" stopIfTrue="1" operator="equal">
      <formula>"P"</formula>
    </cfRule>
  </conditionalFormatting>
  <conditionalFormatting sqref="D300">
    <cfRule type="cellIs" dxfId="3166" priority="3340" stopIfTrue="1" operator="equal">
      <formula>"P"</formula>
    </cfRule>
  </conditionalFormatting>
  <conditionalFormatting sqref="D302">
    <cfRule type="cellIs" dxfId="3165" priority="3338" stopIfTrue="1" operator="equal">
      <formula>"P"</formula>
    </cfRule>
  </conditionalFormatting>
  <conditionalFormatting sqref="D290">
    <cfRule type="cellIs" dxfId="3164" priority="3339" stopIfTrue="1" operator="equal">
      <formula>"P"</formula>
    </cfRule>
  </conditionalFormatting>
  <conditionalFormatting sqref="D301">
    <cfRule type="cellIs" dxfId="3163" priority="3337" stopIfTrue="1" operator="equal">
      <formula>"P"</formula>
    </cfRule>
  </conditionalFormatting>
  <conditionalFormatting sqref="D300">
    <cfRule type="cellIs" dxfId="3162" priority="3336" stopIfTrue="1" operator="equal">
      <formula>"P"</formula>
    </cfRule>
  </conditionalFormatting>
  <conditionalFormatting sqref="D298">
    <cfRule type="cellIs" dxfId="3161" priority="3335" stopIfTrue="1" operator="equal">
      <formula>"P"</formula>
    </cfRule>
  </conditionalFormatting>
  <conditionalFormatting sqref="D301">
    <cfRule type="cellIs" dxfId="3160" priority="3334" stopIfTrue="1" operator="equal">
      <formula>"P"</formula>
    </cfRule>
  </conditionalFormatting>
  <conditionalFormatting sqref="D300">
    <cfRule type="cellIs" dxfId="3159" priority="3333" stopIfTrue="1" operator="equal">
      <formula>"P"</formula>
    </cfRule>
  </conditionalFormatting>
  <conditionalFormatting sqref="D299">
    <cfRule type="cellIs" dxfId="3158" priority="3332" stopIfTrue="1" operator="equal">
      <formula>"P"</formula>
    </cfRule>
  </conditionalFormatting>
  <conditionalFormatting sqref="D297">
    <cfRule type="cellIs" dxfId="3157" priority="3331" stopIfTrue="1" operator="equal">
      <formula>"P"</formula>
    </cfRule>
  </conditionalFormatting>
  <conditionalFormatting sqref="D301">
    <cfRule type="cellIs" dxfId="3156" priority="3330" stopIfTrue="1" operator="equal">
      <formula>"P"</formula>
    </cfRule>
  </conditionalFormatting>
  <conditionalFormatting sqref="D300">
    <cfRule type="cellIs" dxfId="3155" priority="3329" stopIfTrue="1" operator="equal">
      <formula>"P"</formula>
    </cfRule>
  </conditionalFormatting>
  <conditionalFormatting sqref="D299">
    <cfRule type="cellIs" dxfId="3154" priority="3328" stopIfTrue="1" operator="equal">
      <formula>"P"</formula>
    </cfRule>
  </conditionalFormatting>
  <conditionalFormatting sqref="D300">
    <cfRule type="cellIs" dxfId="3153" priority="3327" stopIfTrue="1" operator="equal">
      <formula>"P"</formula>
    </cfRule>
  </conditionalFormatting>
  <conditionalFormatting sqref="D299">
    <cfRule type="cellIs" dxfId="3152" priority="3326" stopIfTrue="1" operator="equal">
      <formula>"P"</formula>
    </cfRule>
  </conditionalFormatting>
  <conditionalFormatting sqref="D301">
    <cfRule type="cellIs" dxfId="3151" priority="3324" stopIfTrue="1" operator="equal">
      <formula>"P"</formula>
    </cfRule>
  </conditionalFormatting>
  <conditionalFormatting sqref="D289">
    <cfRule type="cellIs" dxfId="3150" priority="3325" stopIfTrue="1" operator="equal">
      <formula>"P"</formula>
    </cfRule>
  </conditionalFormatting>
  <conditionalFormatting sqref="D300">
    <cfRule type="cellIs" dxfId="3149" priority="3323" stopIfTrue="1" operator="equal">
      <formula>"P"</formula>
    </cfRule>
  </conditionalFormatting>
  <conditionalFormatting sqref="D299">
    <cfRule type="cellIs" dxfId="3148" priority="3322" stopIfTrue="1" operator="equal">
      <formula>"P"</formula>
    </cfRule>
  </conditionalFormatting>
  <conditionalFormatting sqref="D297">
    <cfRule type="cellIs" dxfId="3147" priority="3321" stopIfTrue="1" operator="equal">
      <formula>"P"</formula>
    </cfRule>
  </conditionalFormatting>
  <conditionalFormatting sqref="D300">
    <cfRule type="cellIs" dxfId="3146" priority="3320" stopIfTrue="1" operator="equal">
      <formula>"P"</formula>
    </cfRule>
  </conditionalFormatting>
  <conditionalFormatting sqref="D299">
    <cfRule type="cellIs" dxfId="3145" priority="3319" stopIfTrue="1" operator="equal">
      <formula>"P"</formula>
    </cfRule>
  </conditionalFormatting>
  <conditionalFormatting sqref="D298">
    <cfRule type="cellIs" dxfId="3144" priority="3318" stopIfTrue="1" operator="equal">
      <formula>"P"</formula>
    </cfRule>
  </conditionalFormatting>
  <conditionalFormatting sqref="D296">
    <cfRule type="cellIs" dxfId="3143" priority="3317" stopIfTrue="1" operator="equal">
      <formula>"P"</formula>
    </cfRule>
  </conditionalFormatting>
  <conditionalFormatting sqref="D300">
    <cfRule type="cellIs" dxfId="3142" priority="3316" stopIfTrue="1" operator="equal">
      <formula>"P"</formula>
    </cfRule>
  </conditionalFormatting>
  <conditionalFormatting sqref="D299">
    <cfRule type="cellIs" dxfId="3141" priority="3315" stopIfTrue="1" operator="equal">
      <formula>"P"</formula>
    </cfRule>
  </conditionalFormatting>
  <conditionalFormatting sqref="D298">
    <cfRule type="cellIs" dxfId="3140" priority="3314" stopIfTrue="1" operator="equal">
      <formula>"P"</formula>
    </cfRule>
  </conditionalFormatting>
  <conditionalFormatting sqref="D299">
    <cfRule type="cellIs" dxfId="3139" priority="3313" stopIfTrue="1" operator="equal">
      <formula>"P"</formula>
    </cfRule>
  </conditionalFormatting>
  <conditionalFormatting sqref="D298">
    <cfRule type="cellIs" dxfId="3138" priority="3312" stopIfTrue="1" operator="equal">
      <formula>"P"</formula>
    </cfRule>
  </conditionalFormatting>
  <conditionalFormatting sqref="D297">
    <cfRule type="cellIs" dxfId="3137" priority="3300" stopIfTrue="1" operator="equal">
      <formula>"P"</formula>
    </cfRule>
  </conditionalFormatting>
  <conditionalFormatting sqref="D295">
    <cfRule type="cellIs" dxfId="3136" priority="3299" stopIfTrue="1" operator="equal">
      <formula>"P"</formula>
    </cfRule>
  </conditionalFormatting>
  <conditionalFormatting sqref="D302">
    <cfRule type="cellIs" dxfId="3135" priority="3295" stopIfTrue="1" operator="equal">
      <formula>"P"</formula>
    </cfRule>
  </conditionalFormatting>
  <conditionalFormatting sqref="D289">
    <cfRule type="cellIs" dxfId="3134" priority="3293" stopIfTrue="1" operator="equal">
      <formula>"P"</formula>
    </cfRule>
  </conditionalFormatting>
  <conditionalFormatting sqref="D290">
    <cfRule type="cellIs" dxfId="3133" priority="3296" stopIfTrue="1" operator="equal">
      <formula>"P"</formula>
    </cfRule>
  </conditionalFormatting>
  <conditionalFormatting sqref="D301">
    <cfRule type="cellIs" dxfId="3132" priority="3294" stopIfTrue="1" operator="equal">
      <formula>"P"</formula>
    </cfRule>
  </conditionalFormatting>
  <conditionalFormatting sqref="D300">
    <cfRule type="cellIs" dxfId="3131" priority="3292" stopIfTrue="1" operator="equal">
      <formula>"P"</formula>
    </cfRule>
  </conditionalFormatting>
  <conditionalFormatting sqref="D298">
    <cfRule type="cellIs" dxfId="3130" priority="3291" stopIfTrue="1" operator="equal">
      <formula>"P"</formula>
    </cfRule>
  </conditionalFormatting>
  <conditionalFormatting sqref="D295">
    <cfRule type="cellIs" dxfId="3129" priority="3251" stopIfTrue="1" operator="equal">
      <formula>"P"</formula>
    </cfRule>
  </conditionalFormatting>
  <conditionalFormatting sqref="D298">
    <cfRule type="cellIs" dxfId="3128" priority="3250" stopIfTrue="1" operator="equal">
      <formula>"P"</formula>
    </cfRule>
  </conditionalFormatting>
  <conditionalFormatting sqref="D297">
    <cfRule type="cellIs" dxfId="3127" priority="3244" stopIfTrue="1" operator="equal">
      <formula>"P"</formula>
    </cfRule>
  </conditionalFormatting>
  <conditionalFormatting sqref="D298">
    <cfRule type="cellIs" dxfId="3126" priority="3253" stopIfTrue="1" operator="equal">
      <formula>"P"</formula>
    </cfRule>
  </conditionalFormatting>
  <conditionalFormatting sqref="D299">
    <cfRule type="cellIs" dxfId="3125" priority="3254" stopIfTrue="1" operator="equal">
      <formula>"P"</formula>
    </cfRule>
  </conditionalFormatting>
  <conditionalFormatting sqref="D297">
    <cfRule type="cellIs" dxfId="3124" priority="3252" stopIfTrue="1" operator="equal">
      <formula>"P"</formula>
    </cfRule>
  </conditionalFormatting>
  <conditionalFormatting sqref="D297">
    <cfRule type="cellIs" dxfId="3123" priority="3249" stopIfTrue="1" operator="equal">
      <formula>"P"</formula>
    </cfRule>
  </conditionalFormatting>
  <conditionalFormatting sqref="D296">
    <cfRule type="cellIs" dxfId="3122" priority="3248" stopIfTrue="1" operator="equal">
      <formula>"P"</formula>
    </cfRule>
  </conditionalFormatting>
  <conditionalFormatting sqref="D298">
    <cfRule type="cellIs" dxfId="3121" priority="3247" stopIfTrue="1" operator="equal">
      <formula>"P"</formula>
    </cfRule>
  </conditionalFormatting>
  <conditionalFormatting sqref="D296">
    <cfRule type="cellIs" dxfId="3120" priority="3245" stopIfTrue="1" operator="equal">
      <formula>"P"</formula>
    </cfRule>
  </conditionalFormatting>
  <conditionalFormatting sqref="D297">
    <cfRule type="cellIs" dxfId="3119" priority="3246" stopIfTrue="1" operator="equal">
      <formula>"P"</formula>
    </cfRule>
  </conditionalFormatting>
  <conditionalFormatting sqref="D301">
    <cfRule type="cellIs" dxfId="3118" priority="3290" stopIfTrue="1" operator="equal">
      <formula>"P"</formula>
    </cfRule>
  </conditionalFormatting>
  <conditionalFormatting sqref="D300">
    <cfRule type="cellIs" dxfId="3117" priority="3289" stopIfTrue="1" operator="equal">
      <formula>"P"</formula>
    </cfRule>
  </conditionalFormatting>
  <conditionalFormatting sqref="D299">
    <cfRule type="cellIs" dxfId="3116" priority="3288" stopIfTrue="1" operator="equal">
      <formula>"P"</formula>
    </cfRule>
  </conditionalFormatting>
  <conditionalFormatting sqref="D297">
    <cfRule type="cellIs" dxfId="3115" priority="3287" stopIfTrue="1" operator="equal">
      <formula>"P"</formula>
    </cfRule>
  </conditionalFormatting>
  <conditionalFormatting sqref="D301">
    <cfRule type="cellIs" dxfId="3114" priority="3286" stopIfTrue="1" operator="equal">
      <formula>"P"</formula>
    </cfRule>
  </conditionalFormatting>
  <conditionalFormatting sqref="D300">
    <cfRule type="cellIs" dxfId="3113" priority="3285" stopIfTrue="1" operator="equal">
      <formula>"P"</formula>
    </cfRule>
  </conditionalFormatting>
  <conditionalFormatting sqref="D299">
    <cfRule type="cellIs" dxfId="3112" priority="3284" stopIfTrue="1" operator="equal">
      <formula>"P"</formula>
    </cfRule>
  </conditionalFormatting>
  <conditionalFormatting sqref="D300">
    <cfRule type="cellIs" dxfId="3111" priority="3283" stopIfTrue="1" operator="equal">
      <formula>"P"</formula>
    </cfRule>
  </conditionalFormatting>
  <conditionalFormatting sqref="D299">
    <cfRule type="cellIs" dxfId="3110" priority="3282" stopIfTrue="1" operator="equal">
      <formula>"P"</formula>
    </cfRule>
  </conditionalFormatting>
  <conditionalFormatting sqref="D301">
    <cfRule type="cellIs" dxfId="3109" priority="3280" stopIfTrue="1" operator="equal">
      <formula>"P"</formula>
    </cfRule>
  </conditionalFormatting>
  <conditionalFormatting sqref="D289">
    <cfRule type="cellIs" dxfId="3108" priority="3281" stopIfTrue="1" operator="equal">
      <formula>"P"</formula>
    </cfRule>
  </conditionalFormatting>
  <conditionalFormatting sqref="D300">
    <cfRule type="cellIs" dxfId="3107" priority="3279" stopIfTrue="1" operator="equal">
      <formula>"P"</formula>
    </cfRule>
  </conditionalFormatting>
  <conditionalFormatting sqref="D299">
    <cfRule type="cellIs" dxfId="3106" priority="3278" stopIfTrue="1" operator="equal">
      <formula>"P"</formula>
    </cfRule>
  </conditionalFormatting>
  <conditionalFormatting sqref="D297">
    <cfRule type="cellIs" dxfId="3105" priority="3277" stopIfTrue="1" operator="equal">
      <formula>"P"</formula>
    </cfRule>
  </conditionalFormatting>
  <conditionalFormatting sqref="D300">
    <cfRule type="cellIs" dxfId="3104" priority="3276" stopIfTrue="1" operator="equal">
      <formula>"P"</formula>
    </cfRule>
  </conditionalFormatting>
  <conditionalFormatting sqref="D299">
    <cfRule type="cellIs" dxfId="3103" priority="3275" stopIfTrue="1" operator="equal">
      <formula>"P"</formula>
    </cfRule>
  </conditionalFormatting>
  <conditionalFormatting sqref="D298">
    <cfRule type="cellIs" dxfId="3102" priority="3274" stopIfTrue="1" operator="equal">
      <formula>"P"</formula>
    </cfRule>
  </conditionalFormatting>
  <conditionalFormatting sqref="D296">
    <cfRule type="cellIs" dxfId="3101" priority="3273" stopIfTrue="1" operator="equal">
      <formula>"P"</formula>
    </cfRule>
  </conditionalFormatting>
  <conditionalFormatting sqref="D300">
    <cfRule type="cellIs" dxfId="3100" priority="3272" stopIfTrue="1" operator="equal">
      <formula>"P"</formula>
    </cfRule>
  </conditionalFormatting>
  <conditionalFormatting sqref="D299">
    <cfRule type="cellIs" dxfId="3099" priority="3271" stopIfTrue="1" operator="equal">
      <formula>"P"</formula>
    </cfRule>
  </conditionalFormatting>
  <conditionalFormatting sqref="D298">
    <cfRule type="cellIs" dxfId="3098" priority="3270" stopIfTrue="1" operator="equal">
      <formula>"P"</formula>
    </cfRule>
  </conditionalFormatting>
  <conditionalFormatting sqref="D299">
    <cfRule type="cellIs" dxfId="3097" priority="3269" stopIfTrue="1" operator="equal">
      <formula>"P"</formula>
    </cfRule>
  </conditionalFormatting>
  <conditionalFormatting sqref="D298">
    <cfRule type="cellIs" dxfId="3096" priority="3268" stopIfTrue="1" operator="equal">
      <formula>"P"</formula>
    </cfRule>
  </conditionalFormatting>
  <conditionalFormatting sqref="D300">
    <cfRule type="cellIs" dxfId="3095" priority="3267" stopIfTrue="1" operator="equal">
      <formula>"P"</formula>
    </cfRule>
  </conditionalFormatting>
  <conditionalFormatting sqref="D299">
    <cfRule type="cellIs" dxfId="3094" priority="3266" stopIfTrue="1" operator="equal">
      <formula>"P"</formula>
    </cfRule>
  </conditionalFormatting>
  <conditionalFormatting sqref="D298">
    <cfRule type="cellIs" dxfId="3093" priority="3265" stopIfTrue="1" operator="equal">
      <formula>"P"</formula>
    </cfRule>
  </conditionalFormatting>
  <conditionalFormatting sqref="D296">
    <cfRule type="cellIs" dxfId="3092" priority="3264" stopIfTrue="1" operator="equal">
      <formula>"P"</formula>
    </cfRule>
  </conditionalFormatting>
  <conditionalFormatting sqref="D299">
    <cfRule type="cellIs" dxfId="3091" priority="3263" stopIfTrue="1" operator="equal">
      <formula>"P"</formula>
    </cfRule>
  </conditionalFormatting>
  <conditionalFormatting sqref="D298">
    <cfRule type="cellIs" dxfId="3090" priority="3262" stopIfTrue="1" operator="equal">
      <formula>"P"</formula>
    </cfRule>
  </conditionalFormatting>
  <conditionalFormatting sqref="D297">
    <cfRule type="cellIs" dxfId="3089" priority="3261" stopIfTrue="1" operator="equal">
      <formula>"P"</formula>
    </cfRule>
  </conditionalFormatting>
  <conditionalFormatting sqref="D295">
    <cfRule type="cellIs" dxfId="3088" priority="3260" stopIfTrue="1" operator="equal">
      <formula>"P"</formula>
    </cfRule>
  </conditionalFormatting>
  <conditionalFormatting sqref="D299">
    <cfRule type="cellIs" dxfId="3087" priority="3259" stopIfTrue="1" operator="equal">
      <formula>"P"</formula>
    </cfRule>
  </conditionalFormatting>
  <conditionalFormatting sqref="D298">
    <cfRule type="cellIs" dxfId="3086" priority="3258" stopIfTrue="1" operator="equal">
      <formula>"P"</formula>
    </cfRule>
  </conditionalFormatting>
  <conditionalFormatting sqref="D297">
    <cfRule type="cellIs" dxfId="3085" priority="3257" stopIfTrue="1" operator="equal">
      <formula>"P"</formula>
    </cfRule>
  </conditionalFormatting>
  <conditionalFormatting sqref="D298">
    <cfRule type="cellIs" dxfId="3084" priority="3256" stopIfTrue="1" operator="equal">
      <formula>"P"</formula>
    </cfRule>
  </conditionalFormatting>
  <conditionalFormatting sqref="D297">
    <cfRule type="cellIs" dxfId="3083" priority="3255" stopIfTrue="1" operator="equal">
      <formula>"P"</formula>
    </cfRule>
  </conditionalFormatting>
  <conditionalFormatting sqref="D296">
    <cfRule type="cellIs" dxfId="3082" priority="3243" stopIfTrue="1" operator="equal">
      <formula>"P"</formula>
    </cfRule>
  </conditionalFormatting>
  <conditionalFormatting sqref="D294">
    <cfRule type="cellIs" dxfId="3081" priority="3242" stopIfTrue="1" operator="equal">
      <formula>"P"</formula>
    </cfRule>
  </conditionalFormatting>
  <conditionalFormatting sqref="D294">
    <cfRule type="cellIs" dxfId="3080" priority="3240" stopIfTrue="1" operator="equal">
      <formula>"P"</formula>
    </cfRule>
  </conditionalFormatting>
  <conditionalFormatting sqref="D294">
    <cfRule type="cellIs" dxfId="3079" priority="3241" stopIfTrue="1" operator="equal">
      <formula>"P"</formula>
    </cfRule>
  </conditionalFormatting>
  <conditionalFormatting sqref="D304">
    <cfRule type="cellIs" dxfId="3078" priority="3239" stopIfTrue="1" operator="equal">
      <formula>"P"</formula>
    </cfRule>
  </conditionalFormatting>
  <conditionalFormatting sqref="D303">
    <cfRule type="cellIs" dxfId="3077" priority="3238" stopIfTrue="1" operator="equal">
      <formula>"P"</formula>
    </cfRule>
  </conditionalFormatting>
  <conditionalFormatting sqref="D302">
    <cfRule type="cellIs" dxfId="3076" priority="3237" stopIfTrue="1" operator="equal">
      <formula>"P"</formula>
    </cfRule>
  </conditionalFormatting>
  <conditionalFormatting sqref="D300">
    <cfRule type="cellIs" dxfId="3075" priority="3236" stopIfTrue="1" operator="equal">
      <formula>"P"</formula>
    </cfRule>
  </conditionalFormatting>
  <conditionalFormatting sqref="D297">
    <cfRule type="cellIs" dxfId="3074" priority="3197" stopIfTrue="1" operator="equal">
      <formula>"P"</formula>
    </cfRule>
  </conditionalFormatting>
  <conditionalFormatting sqref="D300">
    <cfRule type="cellIs" dxfId="3073" priority="3196" stopIfTrue="1" operator="equal">
      <formula>"P"</formula>
    </cfRule>
  </conditionalFormatting>
  <conditionalFormatting sqref="D299">
    <cfRule type="cellIs" dxfId="3072" priority="3190" stopIfTrue="1" operator="equal">
      <formula>"P"</formula>
    </cfRule>
  </conditionalFormatting>
  <conditionalFormatting sqref="D300">
    <cfRule type="cellIs" dxfId="3071" priority="3199" stopIfTrue="1" operator="equal">
      <formula>"P"</formula>
    </cfRule>
  </conditionalFormatting>
  <conditionalFormatting sqref="D301">
    <cfRule type="cellIs" dxfId="3070" priority="3200" stopIfTrue="1" operator="equal">
      <formula>"P"</formula>
    </cfRule>
  </conditionalFormatting>
  <conditionalFormatting sqref="D299">
    <cfRule type="cellIs" dxfId="3069" priority="3198" stopIfTrue="1" operator="equal">
      <formula>"P"</formula>
    </cfRule>
  </conditionalFormatting>
  <conditionalFormatting sqref="D299">
    <cfRule type="cellIs" dxfId="3068" priority="3195" stopIfTrue="1" operator="equal">
      <formula>"P"</formula>
    </cfRule>
  </conditionalFormatting>
  <conditionalFormatting sqref="D298">
    <cfRule type="cellIs" dxfId="3067" priority="3194" stopIfTrue="1" operator="equal">
      <formula>"P"</formula>
    </cfRule>
  </conditionalFormatting>
  <conditionalFormatting sqref="D300">
    <cfRule type="cellIs" dxfId="3066" priority="3193" stopIfTrue="1" operator="equal">
      <formula>"P"</formula>
    </cfRule>
  </conditionalFormatting>
  <conditionalFormatting sqref="D298">
    <cfRule type="cellIs" dxfId="3065" priority="3191" stopIfTrue="1" operator="equal">
      <formula>"P"</formula>
    </cfRule>
  </conditionalFormatting>
  <conditionalFormatting sqref="D299">
    <cfRule type="cellIs" dxfId="3064" priority="3192" stopIfTrue="1" operator="equal">
      <formula>"P"</formula>
    </cfRule>
  </conditionalFormatting>
  <conditionalFormatting sqref="D303">
    <cfRule type="cellIs" dxfId="3063" priority="3235" stopIfTrue="1" operator="equal">
      <formula>"P"</formula>
    </cfRule>
  </conditionalFormatting>
  <conditionalFormatting sqref="D302">
    <cfRule type="cellIs" dxfId="3062" priority="3234" stopIfTrue="1" operator="equal">
      <formula>"P"</formula>
    </cfRule>
  </conditionalFormatting>
  <conditionalFormatting sqref="D301">
    <cfRule type="cellIs" dxfId="3061" priority="3233" stopIfTrue="1" operator="equal">
      <formula>"P"</formula>
    </cfRule>
  </conditionalFormatting>
  <conditionalFormatting sqref="D299">
    <cfRule type="cellIs" dxfId="3060" priority="3232" stopIfTrue="1" operator="equal">
      <formula>"P"</formula>
    </cfRule>
  </conditionalFormatting>
  <conditionalFormatting sqref="D303">
    <cfRule type="cellIs" dxfId="3059" priority="3231" stopIfTrue="1" operator="equal">
      <formula>"P"</formula>
    </cfRule>
  </conditionalFormatting>
  <conditionalFormatting sqref="D302">
    <cfRule type="cellIs" dxfId="3058" priority="3230" stopIfTrue="1" operator="equal">
      <formula>"P"</formula>
    </cfRule>
  </conditionalFormatting>
  <conditionalFormatting sqref="D301">
    <cfRule type="cellIs" dxfId="3057" priority="3229" stopIfTrue="1" operator="equal">
      <formula>"P"</formula>
    </cfRule>
  </conditionalFormatting>
  <conditionalFormatting sqref="D302">
    <cfRule type="cellIs" dxfId="3056" priority="3228" stopIfTrue="1" operator="equal">
      <formula>"P"</formula>
    </cfRule>
  </conditionalFormatting>
  <conditionalFormatting sqref="D301">
    <cfRule type="cellIs" dxfId="3055" priority="3227" stopIfTrue="1" operator="equal">
      <formula>"P"</formula>
    </cfRule>
  </conditionalFormatting>
  <conditionalFormatting sqref="D303">
    <cfRule type="cellIs" dxfId="3054" priority="3226" stopIfTrue="1" operator="equal">
      <formula>"P"</formula>
    </cfRule>
  </conditionalFormatting>
  <conditionalFormatting sqref="D302">
    <cfRule type="cellIs" dxfId="3053" priority="3225" stopIfTrue="1" operator="equal">
      <formula>"P"</formula>
    </cfRule>
  </conditionalFormatting>
  <conditionalFormatting sqref="D301">
    <cfRule type="cellIs" dxfId="3052" priority="3224" stopIfTrue="1" operator="equal">
      <formula>"P"</formula>
    </cfRule>
  </conditionalFormatting>
  <conditionalFormatting sqref="D299">
    <cfRule type="cellIs" dxfId="3051" priority="3223" stopIfTrue="1" operator="equal">
      <formula>"P"</formula>
    </cfRule>
  </conditionalFormatting>
  <conditionalFormatting sqref="D302">
    <cfRule type="cellIs" dxfId="3050" priority="3222" stopIfTrue="1" operator="equal">
      <formula>"P"</formula>
    </cfRule>
  </conditionalFormatting>
  <conditionalFormatting sqref="D301">
    <cfRule type="cellIs" dxfId="3049" priority="3221" stopIfTrue="1" operator="equal">
      <formula>"P"</formula>
    </cfRule>
  </conditionalFormatting>
  <conditionalFormatting sqref="D300">
    <cfRule type="cellIs" dxfId="3048" priority="3220" stopIfTrue="1" operator="equal">
      <formula>"P"</formula>
    </cfRule>
  </conditionalFormatting>
  <conditionalFormatting sqref="D298">
    <cfRule type="cellIs" dxfId="3047" priority="3219" stopIfTrue="1" operator="equal">
      <formula>"P"</formula>
    </cfRule>
  </conditionalFormatting>
  <conditionalFormatting sqref="D302">
    <cfRule type="cellIs" dxfId="3046" priority="3218" stopIfTrue="1" operator="equal">
      <formula>"P"</formula>
    </cfRule>
  </conditionalFormatting>
  <conditionalFormatting sqref="D301">
    <cfRule type="cellIs" dxfId="3045" priority="3217" stopIfTrue="1" operator="equal">
      <formula>"P"</formula>
    </cfRule>
  </conditionalFormatting>
  <conditionalFormatting sqref="D300">
    <cfRule type="cellIs" dxfId="3044" priority="3216" stopIfTrue="1" operator="equal">
      <formula>"P"</formula>
    </cfRule>
  </conditionalFormatting>
  <conditionalFormatting sqref="D301">
    <cfRule type="cellIs" dxfId="3043" priority="3215" stopIfTrue="1" operator="equal">
      <formula>"P"</formula>
    </cfRule>
  </conditionalFormatting>
  <conditionalFormatting sqref="D300">
    <cfRule type="cellIs" dxfId="3042" priority="3214" stopIfTrue="1" operator="equal">
      <formula>"P"</formula>
    </cfRule>
  </conditionalFormatting>
  <conditionalFormatting sqref="D302">
    <cfRule type="cellIs" dxfId="3041" priority="3213" stopIfTrue="1" operator="equal">
      <formula>"P"</formula>
    </cfRule>
  </conditionalFormatting>
  <conditionalFormatting sqref="D301">
    <cfRule type="cellIs" dxfId="3040" priority="3212" stopIfTrue="1" operator="equal">
      <formula>"P"</formula>
    </cfRule>
  </conditionalFormatting>
  <conditionalFormatting sqref="D300">
    <cfRule type="cellIs" dxfId="3039" priority="3211" stopIfTrue="1" operator="equal">
      <formula>"P"</formula>
    </cfRule>
  </conditionalFormatting>
  <conditionalFormatting sqref="D298">
    <cfRule type="cellIs" dxfId="3038" priority="3210" stopIfTrue="1" operator="equal">
      <formula>"P"</formula>
    </cfRule>
  </conditionalFormatting>
  <conditionalFormatting sqref="D301">
    <cfRule type="cellIs" dxfId="3037" priority="3209" stopIfTrue="1" operator="equal">
      <formula>"P"</formula>
    </cfRule>
  </conditionalFormatting>
  <conditionalFormatting sqref="D300">
    <cfRule type="cellIs" dxfId="3036" priority="3208" stopIfTrue="1" operator="equal">
      <formula>"P"</formula>
    </cfRule>
  </conditionalFormatting>
  <conditionalFormatting sqref="D299">
    <cfRule type="cellIs" dxfId="3035" priority="3207" stopIfTrue="1" operator="equal">
      <formula>"P"</formula>
    </cfRule>
  </conditionalFormatting>
  <conditionalFormatting sqref="D297">
    <cfRule type="cellIs" dxfId="3034" priority="3206" stopIfTrue="1" operator="equal">
      <formula>"P"</formula>
    </cfRule>
  </conditionalFormatting>
  <conditionalFormatting sqref="D301">
    <cfRule type="cellIs" dxfId="3033" priority="3205" stopIfTrue="1" operator="equal">
      <formula>"P"</formula>
    </cfRule>
  </conditionalFormatting>
  <conditionalFormatting sqref="D300">
    <cfRule type="cellIs" dxfId="3032" priority="3204" stopIfTrue="1" operator="equal">
      <formula>"P"</formula>
    </cfRule>
  </conditionalFormatting>
  <conditionalFormatting sqref="D299">
    <cfRule type="cellIs" dxfId="3031" priority="3203" stopIfTrue="1" operator="equal">
      <formula>"P"</formula>
    </cfRule>
  </conditionalFormatting>
  <conditionalFormatting sqref="D300">
    <cfRule type="cellIs" dxfId="3030" priority="3202" stopIfTrue="1" operator="equal">
      <formula>"P"</formula>
    </cfRule>
  </conditionalFormatting>
  <conditionalFormatting sqref="D299">
    <cfRule type="cellIs" dxfId="3029" priority="3201" stopIfTrue="1" operator="equal">
      <formula>"P"</formula>
    </cfRule>
  </conditionalFormatting>
  <conditionalFormatting sqref="D298">
    <cfRule type="cellIs" dxfId="3028" priority="3189" stopIfTrue="1" operator="equal">
      <formula>"P"</formula>
    </cfRule>
  </conditionalFormatting>
  <conditionalFormatting sqref="D296">
    <cfRule type="cellIs" dxfId="3027" priority="3188" stopIfTrue="1" operator="equal">
      <formula>"P"</formula>
    </cfRule>
  </conditionalFormatting>
  <conditionalFormatting sqref="D296">
    <cfRule type="cellIs" dxfId="3026" priority="3186" stopIfTrue="1" operator="equal">
      <formula>"P"</formula>
    </cfRule>
  </conditionalFormatting>
  <conditionalFormatting sqref="D296">
    <cfRule type="cellIs" dxfId="3025" priority="3187" stopIfTrue="1" operator="equal">
      <formula>"P"</formula>
    </cfRule>
  </conditionalFormatting>
  <conditionalFormatting sqref="D303">
    <cfRule type="cellIs" dxfId="3024" priority="3185" stopIfTrue="1" operator="equal">
      <formula>"P"</formula>
    </cfRule>
  </conditionalFormatting>
  <conditionalFormatting sqref="D302">
    <cfRule type="cellIs" dxfId="3023" priority="3184" stopIfTrue="1" operator="equal">
      <formula>"P"</formula>
    </cfRule>
  </conditionalFormatting>
  <conditionalFormatting sqref="D301">
    <cfRule type="cellIs" dxfId="3022" priority="3183" stopIfTrue="1" operator="equal">
      <formula>"P"</formula>
    </cfRule>
  </conditionalFormatting>
  <conditionalFormatting sqref="D299">
    <cfRule type="cellIs" dxfId="3021" priority="3182" stopIfTrue="1" operator="equal">
      <formula>"P"</formula>
    </cfRule>
  </conditionalFormatting>
  <conditionalFormatting sqref="D296">
    <cfRule type="cellIs" dxfId="3020" priority="3143" stopIfTrue="1" operator="equal">
      <formula>"P"</formula>
    </cfRule>
  </conditionalFormatting>
  <conditionalFormatting sqref="D299">
    <cfRule type="cellIs" dxfId="3019" priority="3142" stopIfTrue="1" operator="equal">
      <formula>"P"</formula>
    </cfRule>
  </conditionalFormatting>
  <conditionalFormatting sqref="D298">
    <cfRule type="cellIs" dxfId="3018" priority="3136" stopIfTrue="1" operator="equal">
      <formula>"P"</formula>
    </cfRule>
  </conditionalFormatting>
  <conditionalFormatting sqref="D299">
    <cfRule type="cellIs" dxfId="3017" priority="3145" stopIfTrue="1" operator="equal">
      <formula>"P"</formula>
    </cfRule>
  </conditionalFormatting>
  <conditionalFormatting sqref="D300">
    <cfRule type="cellIs" dxfId="3016" priority="3146" stopIfTrue="1" operator="equal">
      <formula>"P"</formula>
    </cfRule>
  </conditionalFormatting>
  <conditionalFormatting sqref="D298">
    <cfRule type="cellIs" dxfId="3015" priority="3144" stopIfTrue="1" operator="equal">
      <formula>"P"</formula>
    </cfRule>
  </conditionalFormatting>
  <conditionalFormatting sqref="D298">
    <cfRule type="cellIs" dxfId="3014" priority="3141" stopIfTrue="1" operator="equal">
      <formula>"P"</formula>
    </cfRule>
  </conditionalFormatting>
  <conditionalFormatting sqref="D297">
    <cfRule type="cellIs" dxfId="3013" priority="3140" stopIfTrue="1" operator="equal">
      <formula>"P"</formula>
    </cfRule>
  </conditionalFormatting>
  <conditionalFormatting sqref="D299">
    <cfRule type="cellIs" dxfId="3012" priority="3139" stopIfTrue="1" operator="equal">
      <formula>"P"</formula>
    </cfRule>
  </conditionalFormatting>
  <conditionalFormatting sqref="D297">
    <cfRule type="cellIs" dxfId="3011" priority="3137" stopIfTrue="1" operator="equal">
      <formula>"P"</formula>
    </cfRule>
  </conditionalFormatting>
  <conditionalFormatting sqref="D298">
    <cfRule type="cellIs" dxfId="3010" priority="3138" stopIfTrue="1" operator="equal">
      <formula>"P"</formula>
    </cfRule>
  </conditionalFormatting>
  <conditionalFormatting sqref="D302">
    <cfRule type="cellIs" dxfId="3009" priority="3181" stopIfTrue="1" operator="equal">
      <formula>"P"</formula>
    </cfRule>
  </conditionalFormatting>
  <conditionalFormatting sqref="D301">
    <cfRule type="cellIs" dxfId="3008" priority="3180" stopIfTrue="1" operator="equal">
      <formula>"P"</formula>
    </cfRule>
  </conditionalFormatting>
  <conditionalFormatting sqref="D300">
    <cfRule type="cellIs" dxfId="3007" priority="3179" stopIfTrue="1" operator="equal">
      <formula>"P"</formula>
    </cfRule>
  </conditionalFormatting>
  <conditionalFormatting sqref="D298">
    <cfRule type="cellIs" dxfId="3006" priority="3178" stopIfTrue="1" operator="equal">
      <formula>"P"</formula>
    </cfRule>
  </conditionalFormatting>
  <conditionalFormatting sqref="D302">
    <cfRule type="cellIs" dxfId="3005" priority="3177" stopIfTrue="1" operator="equal">
      <formula>"P"</formula>
    </cfRule>
  </conditionalFormatting>
  <conditionalFormatting sqref="D301">
    <cfRule type="cellIs" dxfId="3004" priority="3176" stopIfTrue="1" operator="equal">
      <formula>"P"</formula>
    </cfRule>
  </conditionalFormatting>
  <conditionalFormatting sqref="D300">
    <cfRule type="cellIs" dxfId="3003" priority="3175" stopIfTrue="1" operator="equal">
      <formula>"P"</formula>
    </cfRule>
  </conditionalFormatting>
  <conditionalFormatting sqref="D301">
    <cfRule type="cellIs" dxfId="3002" priority="3174" stopIfTrue="1" operator="equal">
      <formula>"P"</formula>
    </cfRule>
  </conditionalFormatting>
  <conditionalFormatting sqref="D300">
    <cfRule type="cellIs" dxfId="3001" priority="3173" stopIfTrue="1" operator="equal">
      <formula>"P"</formula>
    </cfRule>
  </conditionalFormatting>
  <conditionalFormatting sqref="D302">
    <cfRule type="cellIs" dxfId="3000" priority="3172" stopIfTrue="1" operator="equal">
      <formula>"P"</formula>
    </cfRule>
  </conditionalFormatting>
  <conditionalFormatting sqref="D301">
    <cfRule type="cellIs" dxfId="2999" priority="3171" stopIfTrue="1" operator="equal">
      <formula>"P"</formula>
    </cfRule>
  </conditionalFormatting>
  <conditionalFormatting sqref="D300">
    <cfRule type="cellIs" dxfId="2998" priority="3170" stopIfTrue="1" operator="equal">
      <formula>"P"</formula>
    </cfRule>
  </conditionalFormatting>
  <conditionalFormatting sqref="D298">
    <cfRule type="cellIs" dxfId="2997" priority="3169" stopIfTrue="1" operator="equal">
      <formula>"P"</formula>
    </cfRule>
  </conditionalFormatting>
  <conditionalFormatting sqref="D301">
    <cfRule type="cellIs" dxfId="2996" priority="3168" stopIfTrue="1" operator="equal">
      <formula>"P"</formula>
    </cfRule>
  </conditionalFormatting>
  <conditionalFormatting sqref="D300">
    <cfRule type="cellIs" dxfId="2995" priority="3167" stopIfTrue="1" operator="equal">
      <formula>"P"</formula>
    </cfRule>
  </conditionalFormatting>
  <conditionalFormatting sqref="D299">
    <cfRule type="cellIs" dxfId="2994" priority="3166" stopIfTrue="1" operator="equal">
      <formula>"P"</formula>
    </cfRule>
  </conditionalFormatting>
  <conditionalFormatting sqref="D297">
    <cfRule type="cellIs" dxfId="2993" priority="3165" stopIfTrue="1" operator="equal">
      <formula>"P"</formula>
    </cfRule>
  </conditionalFormatting>
  <conditionalFormatting sqref="D301">
    <cfRule type="cellIs" dxfId="2992" priority="3164" stopIfTrue="1" operator="equal">
      <formula>"P"</formula>
    </cfRule>
  </conditionalFormatting>
  <conditionalFormatting sqref="D300">
    <cfRule type="cellIs" dxfId="2991" priority="3163" stopIfTrue="1" operator="equal">
      <formula>"P"</formula>
    </cfRule>
  </conditionalFormatting>
  <conditionalFormatting sqref="D299">
    <cfRule type="cellIs" dxfId="2990" priority="3162" stopIfTrue="1" operator="equal">
      <formula>"P"</formula>
    </cfRule>
  </conditionalFormatting>
  <conditionalFormatting sqref="D300">
    <cfRule type="cellIs" dxfId="2989" priority="3161" stopIfTrue="1" operator="equal">
      <formula>"P"</formula>
    </cfRule>
  </conditionalFormatting>
  <conditionalFormatting sqref="D299">
    <cfRule type="cellIs" dxfId="2988" priority="3160" stopIfTrue="1" operator="equal">
      <formula>"P"</formula>
    </cfRule>
  </conditionalFormatting>
  <conditionalFormatting sqref="D301">
    <cfRule type="cellIs" dxfId="2987" priority="3159" stopIfTrue="1" operator="equal">
      <formula>"P"</formula>
    </cfRule>
  </conditionalFormatting>
  <conditionalFormatting sqref="D300">
    <cfRule type="cellIs" dxfId="2986" priority="3158" stopIfTrue="1" operator="equal">
      <formula>"P"</formula>
    </cfRule>
  </conditionalFormatting>
  <conditionalFormatting sqref="D299">
    <cfRule type="cellIs" dxfId="2985" priority="3157" stopIfTrue="1" operator="equal">
      <formula>"P"</formula>
    </cfRule>
  </conditionalFormatting>
  <conditionalFormatting sqref="D297">
    <cfRule type="cellIs" dxfId="2984" priority="3156" stopIfTrue="1" operator="equal">
      <formula>"P"</formula>
    </cfRule>
  </conditionalFormatting>
  <conditionalFormatting sqref="D300">
    <cfRule type="cellIs" dxfId="2983" priority="3155" stopIfTrue="1" operator="equal">
      <formula>"P"</formula>
    </cfRule>
  </conditionalFormatting>
  <conditionalFormatting sqref="D299">
    <cfRule type="cellIs" dxfId="2982" priority="3154" stopIfTrue="1" operator="equal">
      <formula>"P"</formula>
    </cfRule>
  </conditionalFormatting>
  <conditionalFormatting sqref="D298">
    <cfRule type="cellIs" dxfId="2981" priority="3153" stopIfTrue="1" operator="equal">
      <formula>"P"</formula>
    </cfRule>
  </conditionalFormatting>
  <conditionalFormatting sqref="D296">
    <cfRule type="cellIs" dxfId="2980" priority="3152" stopIfTrue="1" operator="equal">
      <formula>"P"</formula>
    </cfRule>
  </conditionalFormatting>
  <conditionalFormatting sqref="D300">
    <cfRule type="cellIs" dxfId="2979" priority="3151" stopIfTrue="1" operator="equal">
      <formula>"P"</formula>
    </cfRule>
  </conditionalFormatting>
  <conditionalFormatting sqref="D299">
    <cfRule type="cellIs" dxfId="2978" priority="3150" stopIfTrue="1" operator="equal">
      <formula>"P"</formula>
    </cfRule>
  </conditionalFormatting>
  <conditionalFormatting sqref="D298">
    <cfRule type="cellIs" dxfId="2977" priority="3149" stopIfTrue="1" operator="equal">
      <formula>"P"</formula>
    </cfRule>
  </conditionalFormatting>
  <conditionalFormatting sqref="D299">
    <cfRule type="cellIs" dxfId="2976" priority="3148" stopIfTrue="1" operator="equal">
      <formula>"P"</formula>
    </cfRule>
  </conditionalFormatting>
  <conditionalFormatting sqref="D298">
    <cfRule type="cellIs" dxfId="2975" priority="3147" stopIfTrue="1" operator="equal">
      <formula>"P"</formula>
    </cfRule>
  </conditionalFormatting>
  <conditionalFormatting sqref="D297">
    <cfRule type="cellIs" dxfId="2974" priority="3135" stopIfTrue="1" operator="equal">
      <formula>"P"</formula>
    </cfRule>
  </conditionalFormatting>
  <conditionalFormatting sqref="D295">
    <cfRule type="cellIs" dxfId="2973" priority="3134" stopIfTrue="1" operator="equal">
      <formula>"P"</formula>
    </cfRule>
  </conditionalFormatting>
  <conditionalFormatting sqref="D295">
    <cfRule type="cellIs" dxfId="2972" priority="3132" stopIfTrue="1" operator="equal">
      <formula>"P"</formula>
    </cfRule>
  </conditionalFormatting>
  <conditionalFormatting sqref="D295">
    <cfRule type="cellIs" dxfId="2971" priority="3133" stopIfTrue="1" operator="equal">
      <formula>"P"</formula>
    </cfRule>
  </conditionalFormatting>
  <conditionalFormatting sqref="D302">
    <cfRule type="cellIs" dxfId="2970" priority="3131" stopIfTrue="1" operator="equal">
      <formula>"P"</formula>
    </cfRule>
  </conditionalFormatting>
  <conditionalFormatting sqref="D301">
    <cfRule type="cellIs" dxfId="2969" priority="3130" stopIfTrue="1" operator="equal">
      <formula>"P"</formula>
    </cfRule>
  </conditionalFormatting>
  <conditionalFormatting sqref="D300">
    <cfRule type="cellIs" dxfId="2968" priority="3129" stopIfTrue="1" operator="equal">
      <formula>"P"</formula>
    </cfRule>
  </conditionalFormatting>
  <conditionalFormatting sqref="D298">
    <cfRule type="cellIs" dxfId="2967" priority="3128" stopIfTrue="1" operator="equal">
      <formula>"P"</formula>
    </cfRule>
  </conditionalFormatting>
  <conditionalFormatting sqref="D298">
    <cfRule type="cellIs" dxfId="2966" priority="3090" stopIfTrue="1" operator="equal">
      <formula>"P"</formula>
    </cfRule>
  </conditionalFormatting>
  <conditionalFormatting sqref="D297">
    <cfRule type="cellIs" dxfId="2965" priority="3084" stopIfTrue="1" operator="equal">
      <formula>"P"</formula>
    </cfRule>
  </conditionalFormatting>
  <conditionalFormatting sqref="D298">
    <cfRule type="cellIs" dxfId="2964" priority="3092" stopIfTrue="1" operator="equal">
      <formula>"P"</formula>
    </cfRule>
  </conditionalFormatting>
  <conditionalFormatting sqref="D299">
    <cfRule type="cellIs" dxfId="2963" priority="3093" stopIfTrue="1" operator="equal">
      <formula>"P"</formula>
    </cfRule>
  </conditionalFormatting>
  <conditionalFormatting sqref="D297">
    <cfRule type="cellIs" dxfId="2962" priority="3091" stopIfTrue="1" operator="equal">
      <formula>"P"</formula>
    </cfRule>
  </conditionalFormatting>
  <conditionalFormatting sqref="D297">
    <cfRule type="cellIs" dxfId="2961" priority="3089" stopIfTrue="1" operator="equal">
      <formula>"P"</formula>
    </cfRule>
  </conditionalFormatting>
  <conditionalFormatting sqref="D296">
    <cfRule type="cellIs" dxfId="2960" priority="3088" stopIfTrue="1" operator="equal">
      <formula>"P"</formula>
    </cfRule>
  </conditionalFormatting>
  <conditionalFormatting sqref="D298">
    <cfRule type="cellIs" dxfId="2959" priority="3087" stopIfTrue="1" operator="equal">
      <formula>"P"</formula>
    </cfRule>
  </conditionalFormatting>
  <conditionalFormatting sqref="D296">
    <cfRule type="cellIs" dxfId="2958" priority="3085" stopIfTrue="1" operator="equal">
      <formula>"P"</formula>
    </cfRule>
  </conditionalFormatting>
  <conditionalFormatting sqref="D297">
    <cfRule type="cellIs" dxfId="2957" priority="3086" stopIfTrue="1" operator="equal">
      <formula>"P"</formula>
    </cfRule>
  </conditionalFormatting>
  <conditionalFormatting sqref="D301">
    <cfRule type="cellIs" dxfId="2956" priority="3127" stopIfTrue="1" operator="equal">
      <formula>"P"</formula>
    </cfRule>
  </conditionalFormatting>
  <conditionalFormatting sqref="D300">
    <cfRule type="cellIs" dxfId="2955" priority="3126" stopIfTrue="1" operator="equal">
      <formula>"P"</formula>
    </cfRule>
  </conditionalFormatting>
  <conditionalFormatting sqref="D299">
    <cfRule type="cellIs" dxfId="2954" priority="3125" stopIfTrue="1" operator="equal">
      <formula>"P"</formula>
    </cfRule>
  </conditionalFormatting>
  <conditionalFormatting sqref="D297">
    <cfRule type="cellIs" dxfId="2953" priority="3124" stopIfTrue="1" operator="equal">
      <formula>"P"</formula>
    </cfRule>
  </conditionalFormatting>
  <conditionalFormatting sqref="D301">
    <cfRule type="cellIs" dxfId="2952" priority="3123" stopIfTrue="1" operator="equal">
      <formula>"P"</formula>
    </cfRule>
  </conditionalFormatting>
  <conditionalFormatting sqref="D300">
    <cfRule type="cellIs" dxfId="2951" priority="3122" stopIfTrue="1" operator="equal">
      <formula>"P"</formula>
    </cfRule>
  </conditionalFormatting>
  <conditionalFormatting sqref="D299">
    <cfRule type="cellIs" dxfId="2950" priority="3121" stopIfTrue="1" operator="equal">
      <formula>"P"</formula>
    </cfRule>
  </conditionalFormatting>
  <conditionalFormatting sqref="D300">
    <cfRule type="cellIs" dxfId="2949" priority="3120" stopIfTrue="1" operator="equal">
      <formula>"P"</formula>
    </cfRule>
  </conditionalFormatting>
  <conditionalFormatting sqref="D299">
    <cfRule type="cellIs" dxfId="2948" priority="3119" stopIfTrue="1" operator="equal">
      <formula>"P"</formula>
    </cfRule>
  </conditionalFormatting>
  <conditionalFormatting sqref="D301">
    <cfRule type="cellIs" dxfId="2947" priority="3118" stopIfTrue="1" operator="equal">
      <formula>"P"</formula>
    </cfRule>
  </conditionalFormatting>
  <conditionalFormatting sqref="D300">
    <cfRule type="cellIs" dxfId="2946" priority="3117" stopIfTrue="1" operator="equal">
      <formula>"P"</formula>
    </cfRule>
  </conditionalFormatting>
  <conditionalFormatting sqref="D299">
    <cfRule type="cellIs" dxfId="2945" priority="3116" stopIfTrue="1" operator="equal">
      <formula>"P"</formula>
    </cfRule>
  </conditionalFormatting>
  <conditionalFormatting sqref="D297">
    <cfRule type="cellIs" dxfId="2944" priority="3115" stopIfTrue="1" operator="equal">
      <formula>"P"</formula>
    </cfRule>
  </conditionalFormatting>
  <conditionalFormatting sqref="D300">
    <cfRule type="cellIs" dxfId="2943" priority="3114" stopIfTrue="1" operator="equal">
      <formula>"P"</formula>
    </cfRule>
  </conditionalFormatting>
  <conditionalFormatting sqref="D299">
    <cfRule type="cellIs" dxfId="2942" priority="3113" stopIfTrue="1" operator="equal">
      <formula>"P"</formula>
    </cfRule>
  </conditionalFormatting>
  <conditionalFormatting sqref="D298">
    <cfRule type="cellIs" dxfId="2941" priority="3112" stopIfTrue="1" operator="equal">
      <formula>"P"</formula>
    </cfRule>
  </conditionalFormatting>
  <conditionalFormatting sqref="D296">
    <cfRule type="cellIs" dxfId="2940" priority="3111" stopIfTrue="1" operator="equal">
      <formula>"P"</formula>
    </cfRule>
  </conditionalFormatting>
  <conditionalFormatting sqref="D300">
    <cfRule type="cellIs" dxfId="2939" priority="3110" stopIfTrue="1" operator="equal">
      <formula>"P"</formula>
    </cfRule>
  </conditionalFormatting>
  <conditionalFormatting sqref="D299">
    <cfRule type="cellIs" dxfId="2938" priority="3109" stopIfTrue="1" operator="equal">
      <formula>"P"</formula>
    </cfRule>
  </conditionalFormatting>
  <conditionalFormatting sqref="D298">
    <cfRule type="cellIs" dxfId="2937" priority="3108" stopIfTrue="1" operator="equal">
      <formula>"P"</formula>
    </cfRule>
  </conditionalFormatting>
  <conditionalFormatting sqref="D299">
    <cfRule type="cellIs" dxfId="2936" priority="3107" stopIfTrue="1" operator="equal">
      <formula>"P"</formula>
    </cfRule>
  </conditionalFormatting>
  <conditionalFormatting sqref="D298">
    <cfRule type="cellIs" dxfId="2935" priority="3106" stopIfTrue="1" operator="equal">
      <formula>"P"</formula>
    </cfRule>
  </conditionalFormatting>
  <conditionalFormatting sqref="D300">
    <cfRule type="cellIs" dxfId="2934" priority="3105" stopIfTrue="1" operator="equal">
      <formula>"P"</formula>
    </cfRule>
  </conditionalFormatting>
  <conditionalFormatting sqref="D299">
    <cfRule type="cellIs" dxfId="2933" priority="3104" stopIfTrue="1" operator="equal">
      <formula>"P"</formula>
    </cfRule>
  </conditionalFormatting>
  <conditionalFormatting sqref="D298">
    <cfRule type="cellIs" dxfId="2932" priority="3103" stopIfTrue="1" operator="equal">
      <formula>"P"</formula>
    </cfRule>
  </conditionalFormatting>
  <conditionalFormatting sqref="D296">
    <cfRule type="cellIs" dxfId="2931" priority="3102" stopIfTrue="1" operator="equal">
      <formula>"P"</formula>
    </cfRule>
  </conditionalFormatting>
  <conditionalFormatting sqref="D299">
    <cfRule type="cellIs" dxfId="2930" priority="3101" stopIfTrue="1" operator="equal">
      <formula>"P"</formula>
    </cfRule>
  </conditionalFormatting>
  <conditionalFormatting sqref="D298">
    <cfRule type="cellIs" dxfId="2929" priority="3100" stopIfTrue="1" operator="equal">
      <formula>"P"</formula>
    </cfRule>
  </conditionalFormatting>
  <conditionalFormatting sqref="D297">
    <cfRule type="cellIs" dxfId="2928" priority="3099" stopIfTrue="1" operator="equal">
      <formula>"P"</formula>
    </cfRule>
  </conditionalFormatting>
  <conditionalFormatting sqref="D299">
    <cfRule type="cellIs" dxfId="2927" priority="3098" stopIfTrue="1" operator="equal">
      <formula>"P"</formula>
    </cfRule>
  </conditionalFormatting>
  <conditionalFormatting sqref="D298">
    <cfRule type="cellIs" dxfId="2926" priority="3097" stopIfTrue="1" operator="equal">
      <formula>"P"</formula>
    </cfRule>
  </conditionalFormatting>
  <conditionalFormatting sqref="D297">
    <cfRule type="cellIs" dxfId="2925" priority="3096" stopIfTrue="1" operator="equal">
      <formula>"P"</formula>
    </cfRule>
  </conditionalFormatting>
  <conditionalFormatting sqref="D298">
    <cfRule type="cellIs" dxfId="2924" priority="3095" stopIfTrue="1" operator="equal">
      <formula>"P"</formula>
    </cfRule>
  </conditionalFormatting>
  <conditionalFormatting sqref="D297">
    <cfRule type="cellIs" dxfId="2923" priority="3094" stopIfTrue="1" operator="equal">
      <formula>"P"</formula>
    </cfRule>
  </conditionalFormatting>
  <conditionalFormatting sqref="D296">
    <cfRule type="cellIs" dxfId="2922" priority="3083" stopIfTrue="1" operator="equal">
      <formula>"P"</formula>
    </cfRule>
  </conditionalFormatting>
  <conditionalFormatting sqref="D301">
    <cfRule type="cellIs" dxfId="2921" priority="3082" stopIfTrue="1" operator="equal">
      <formula>"P"</formula>
    </cfRule>
  </conditionalFormatting>
  <conditionalFormatting sqref="D300">
    <cfRule type="cellIs" dxfId="2920" priority="3081" stopIfTrue="1" operator="equal">
      <formula>"P"</formula>
    </cfRule>
  </conditionalFormatting>
  <conditionalFormatting sqref="D299">
    <cfRule type="cellIs" dxfId="2919" priority="3080" stopIfTrue="1" operator="equal">
      <formula>"P"</formula>
    </cfRule>
  </conditionalFormatting>
  <conditionalFormatting sqref="D297">
    <cfRule type="cellIs" dxfId="2918" priority="3079" stopIfTrue="1" operator="equal">
      <formula>"P"</formula>
    </cfRule>
  </conditionalFormatting>
  <conditionalFormatting sqref="D297">
    <cfRule type="cellIs" dxfId="2917" priority="3043" stopIfTrue="1" operator="equal">
      <formula>"P"</formula>
    </cfRule>
  </conditionalFormatting>
  <conditionalFormatting sqref="D296">
    <cfRule type="cellIs" dxfId="2916" priority="3039" stopIfTrue="1" operator="equal">
      <formula>"P"</formula>
    </cfRule>
  </conditionalFormatting>
  <conditionalFormatting sqref="D297">
    <cfRule type="cellIs" dxfId="2915" priority="3045" stopIfTrue="1" operator="equal">
      <formula>"P"</formula>
    </cfRule>
  </conditionalFormatting>
  <conditionalFormatting sqref="D298">
    <cfRule type="cellIs" dxfId="2914" priority="3046" stopIfTrue="1" operator="equal">
      <formula>"P"</formula>
    </cfRule>
  </conditionalFormatting>
  <conditionalFormatting sqref="D296">
    <cfRule type="cellIs" dxfId="2913" priority="3044" stopIfTrue="1" operator="equal">
      <formula>"P"</formula>
    </cfRule>
  </conditionalFormatting>
  <conditionalFormatting sqref="D296">
    <cfRule type="cellIs" dxfId="2912" priority="3042" stopIfTrue="1" operator="equal">
      <formula>"P"</formula>
    </cfRule>
  </conditionalFormatting>
  <conditionalFormatting sqref="D297">
    <cfRule type="cellIs" dxfId="2911" priority="3041" stopIfTrue="1" operator="equal">
      <formula>"P"</formula>
    </cfRule>
  </conditionalFormatting>
  <conditionalFormatting sqref="D296">
    <cfRule type="cellIs" dxfId="2910" priority="3040" stopIfTrue="1" operator="equal">
      <formula>"P"</formula>
    </cfRule>
  </conditionalFormatting>
  <conditionalFormatting sqref="D300">
    <cfRule type="cellIs" dxfId="2909" priority="3078" stopIfTrue="1" operator="equal">
      <formula>"P"</formula>
    </cfRule>
  </conditionalFormatting>
  <conditionalFormatting sqref="D299">
    <cfRule type="cellIs" dxfId="2908" priority="3077" stopIfTrue="1" operator="equal">
      <formula>"P"</formula>
    </cfRule>
  </conditionalFormatting>
  <conditionalFormatting sqref="D298">
    <cfRule type="cellIs" dxfId="2907" priority="3076" stopIfTrue="1" operator="equal">
      <formula>"P"</formula>
    </cfRule>
  </conditionalFormatting>
  <conditionalFormatting sqref="D296">
    <cfRule type="cellIs" dxfId="2906" priority="3075" stopIfTrue="1" operator="equal">
      <formula>"P"</formula>
    </cfRule>
  </conditionalFormatting>
  <conditionalFormatting sqref="D300">
    <cfRule type="cellIs" dxfId="2905" priority="3074" stopIfTrue="1" operator="equal">
      <formula>"P"</formula>
    </cfRule>
  </conditionalFormatting>
  <conditionalFormatting sqref="D299">
    <cfRule type="cellIs" dxfId="2904" priority="3073" stopIfTrue="1" operator="equal">
      <formula>"P"</formula>
    </cfRule>
  </conditionalFormatting>
  <conditionalFormatting sqref="D298">
    <cfRule type="cellIs" dxfId="2903" priority="3072" stopIfTrue="1" operator="equal">
      <formula>"P"</formula>
    </cfRule>
  </conditionalFormatting>
  <conditionalFormatting sqref="D299">
    <cfRule type="cellIs" dxfId="2902" priority="3071" stopIfTrue="1" operator="equal">
      <formula>"P"</formula>
    </cfRule>
  </conditionalFormatting>
  <conditionalFormatting sqref="D298">
    <cfRule type="cellIs" dxfId="2901" priority="3070" stopIfTrue="1" operator="equal">
      <formula>"P"</formula>
    </cfRule>
  </conditionalFormatting>
  <conditionalFormatting sqref="D300">
    <cfRule type="cellIs" dxfId="2900" priority="3069" stopIfTrue="1" operator="equal">
      <formula>"P"</formula>
    </cfRule>
  </conditionalFormatting>
  <conditionalFormatting sqref="D299">
    <cfRule type="cellIs" dxfId="2899" priority="3068" stopIfTrue="1" operator="equal">
      <formula>"P"</formula>
    </cfRule>
  </conditionalFormatting>
  <conditionalFormatting sqref="D298">
    <cfRule type="cellIs" dxfId="2898" priority="3067" stopIfTrue="1" operator="equal">
      <formula>"P"</formula>
    </cfRule>
  </conditionalFormatting>
  <conditionalFormatting sqref="D296">
    <cfRule type="cellIs" dxfId="2897" priority="3066" stopIfTrue="1" operator="equal">
      <formula>"P"</formula>
    </cfRule>
  </conditionalFormatting>
  <conditionalFormatting sqref="D299">
    <cfRule type="cellIs" dxfId="2896" priority="3065" stopIfTrue="1" operator="equal">
      <formula>"P"</formula>
    </cfRule>
  </conditionalFormatting>
  <conditionalFormatting sqref="D298">
    <cfRule type="cellIs" dxfId="2895" priority="3064" stopIfTrue="1" operator="equal">
      <formula>"P"</formula>
    </cfRule>
  </conditionalFormatting>
  <conditionalFormatting sqref="D297">
    <cfRule type="cellIs" dxfId="2894" priority="3063" stopIfTrue="1" operator="equal">
      <formula>"P"</formula>
    </cfRule>
  </conditionalFormatting>
  <conditionalFormatting sqref="D299">
    <cfRule type="cellIs" dxfId="2893" priority="3062" stopIfTrue="1" operator="equal">
      <formula>"P"</formula>
    </cfRule>
  </conditionalFormatting>
  <conditionalFormatting sqref="D298">
    <cfRule type="cellIs" dxfId="2892" priority="3061" stopIfTrue="1" operator="equal">
      <formula>"P"</formula>
    </cfRule>
  </conditionalFormatting>
  <conditionalFormatting sqref="D297">
    <cfRule type="cellIs" dxfId="2891" priority="3060" stopIfTrue="1" operator="equal">
      <formula>"P"</formula>
    </cfRule>
  </conditionalFormatting>
  <conditionalFormatting sqref="D298">
    <cfRule type="cellIs" dxfId="2890" priority="3059" stopIfTrue="1" operator="equal">
      <formula>"P"</formula>
    </cfRule>
  </conditionalFormatting>
  <conditionalFormatting sqref="D297">
    <cfRule type="cellIs" dxfId="2889" priority="3058" stopIfTrue="1" operator="equal">
      <formula>"P"</formula>
    </cfRule>
  </conditionalFormatting>
  <conditionalFormatting sqref="D299">
    <cfRule type="cellIs" dxfId="2888" priority="3057" stopIfTrue="1" operator="equal">
      <formula>"P"</formula>
    </cfRule>
  </conditionalFormatting>
  <conditionalFormatting sqref="D298">
    <cfRule type="cellIs" dxfId="2887" priority="3056" stopIfTrue="1" operator="equal">
      <formula>"P"</formula>
    </cfRule>
  </conditionalFormatting>
  <conditionalFormatting sqref="D297">
    <cfRule type="cellIs" dxfId="2886" priority="3055" stopIfTrue="1" operator="equal">
      <formula>"P"</formula>
    </cfRule>
  </conditionalFormatting>
  <conditionalFormatting sqref="D298">
    <cfRule type="cellIs" dxfId="2885" priority="3054" stopIfTrue="1" operator="equal">
      <formula>"P"</formula>
    </cfRule>
  </conditionalFormatting>
  <conditionalFormatting sqref="D297">
    <cfRule type="cellIs" dxfId="2884" priority="3053" stopIfTrue="1" operator="equal">
      <formula>"P"</formula>
    </cfRule>
  </conditionalFormatting>
  <conditionalFormatting sqref="D296">
    <cfRule type="cellIs" dxfId="2883" priority="3052" stopIfTrue="1" operator="equal">
      <formula>"P"</formula>
    </cfRule>
  </conditionalFormatting>
  <conditionalFormatting sqref="D298">
    <cfRule type="cellIs" dxfId="2882" priority="3051" stopIfTrue="1" operator="equal">
      <formula>"P"</formula>
    </cfRule>
  </conditionalFormatting>
  <conditionalFormatting sqref="D297">
    <cfRule type="cellIs" dxfId="2881" priority="3050" stopIfTrue="1" operator="equal">
      <formula>"P"</formula>
    </cfRule>
  </conditionalFormatting>
  <conditionalFormatting sqref="D296">
    <cfRule type="cellIs" dxfId="2880" priority="3049" stopIfTrue="1" operator="equal">
      <formula>"P"</formula>
    </cfRule>
  </conditionalFormatting>
  <conditionalFormatting sqref="D297">
    <cfRule type="cellIs" dxfId="2879" priority="3048" stopIfTrue="1" operator="equal">
      <formula>"P"</formula>
    </cfRule>
  </conditionalFormatting>
  <conditionalFormatting sqref="D296">
    <cfRule type="cellIs" dxfId="2878" priority="3047" stopIfTrue="1" operator="equal">
      <formula>"P"</formula>
    </cfRule>
  </conditionalFormatting>
  <conditionalFormatting sqref="D303">
    <cfRule type="cellIs" dxfId="2877" priority="3038" stopIfTrue="1" operator="equal">
      <formula>"P"</formula>
    </cfRule>
  </conditionalFormatting>
  <conditionalFormatting sqref="D302">
    <cfRule type="cellIs" dxfId="2876" priority="3037" stopIfTrue="1" operator="equal">
      <formula>"P"</formula>
    </cfRule>
  </conditionalFormatting>
  <conditionalFormatting sqref="D301">
    <cfRule type="cellIs" dxfId="2875" priority="3036" stopIfTrue="1" operator="equal">
      <formula>"P"</formula>
    </cfRule>
  </conditionalFormatting>
  <conditionalFormatting sqref="D299">
    <cfRule type="cellIs" dxfId="2874" priority="3035" stopIfTrue="1" operator="equal">
      <formula>"P"</formula>
    </cfRule>
  </conditionalFormatting>
  <conditionalFormatting sqref="D296">
    <cfRule type="cellIs" dxfId="2873" priority="2996" stopIfTrue="1" operator="equal">
      <formula>"P"</formula>
    </cfRule>
  </conditionalFormatting>
  <conditionalFormatting sqref="D299">
    <cfRule type="cellIs" dxfId="2872" priority="2995" stopIfTrue="1" operator="equal">
      <formula>"P"</formula>
    </cfRule>
  </conditionalFormatting>
  <conditionalFormatting sqref="D299">
    <cfRule type="cellIs" dxfId="2871" priority="2998" stopIfTrue="1" operator="equal">
      <formula>"P"</formula>
    </cfRule>
  </conditionalFormatting>
  <conditionalFormatting sqref="D300">
    <cfRule type="cellIs" dxfId="2870" priority="2999" stopIfTrue="1" operator="equal">
      <formula>"P"</formula>
    </cfRule>
  </conditionalFormatting>
  <conditionalFormatting sqref="D298">
    <cfRule type="cellIs" dxfId="2869" priority="2997" stopIfTrue="1" operator="equal">
      <formula>"P"</formula>
    </cfRule>
  </conditionalFormatting>
  <conditionalFormatting sqref="D302">
    <cfRule type="cellIs" dxfId="2868" priority="3034" stopIfTrue="1" operator="equal">
      <formula>"P"</formula>
    </cfRule>
  </conditionalFormatting>
  <conditionalFormatting sqref="D301">
    <cfRule type="cellIs" dxfId="2867" priority="3033" stopIfTrue="1" operator="equal">
      <formula>"P"</formula>
    </cfRule>
  </conditionalFormatting>
  <conditionalFormatting sqref="D300">
    <cfRule type="cellIs" dxfId="2866" priority="3032" stopIfTrue="1" operator="equal">
      <formula>"P"</formula>
    </cfRule>
  </conditionalFormatting>
  <conditionalFormatting sqref="D298">
    <cfRule type="cellIs" dxfId="2865" priority="3031" stopIfTrue="1" operator="equal">
      <formula>"P"</formula>
    </cfRule>
  </conditionalFormatting>
  <conditionalFormatting sqref="D302">
    <cfRule type="cellIs" dxfId="2864" priority="3030" stopIfTrue="1" operator="equal">
      <formula>"P"</formula>
    </cfRule>
  </conditionalFormatting>
  <conditionalFormatting sqref="D301">
    <cfRule type="cellIs" dxfId="2863" priority="3029" stopIfTrue="1" operator="equal">
      <formula>"P"</formula>
    </cfRule>
  </conditionalFormatting>
  <conditionalFormatting sqref="D300">
    <cfRule type="cellIs" dxfId="2862" priority="3028" stopIfTrue="1" operator="equal">
      <formula>"P"</formula>
    </cfRule>
  </conditionalFormatting>
  <conditionalFormatting sqref="D301">
    <cfRule type="cellIs" dxfId="2861" priority="3027" stopIfTrue="1" operator="equal">
      <formula>"P"</formula>
    </cfRule>
  </conditionalFormatting>
  <conditionalFormatting sqref="D300">
    <cfRule type="cellIs" dxfId="2860" priority="3026" stopIfTrue="1" operator="equal">
      <formula>"P"</formula>
    </cfRule>
  </conditionalFormatting>
  <conditionalFormatting sqref="D302">
    <cfRule type="cellIs" dxfId="2859" priority="3025" stopIfTrue="1" operator="equal">
      <formula>"P"</formula>
    </cfRule>
  </conditionalFormatting>
  <conditionalFormatting sqref="D301">
    <cfRule type="cellIs" dxfId="2858" priority="3024" stopIfTrue="1" operator="equal">
      <formula>"P"</formula>
    </cfRule>
  </conditionalFormatting>
  <conditionalFormatting sqref="D300">
    <cfRule type="cellIs" dxfId="2857" priority="3023" stopIfTrue="1" operator="equal">
      <formula>"P"</formula>
    </cfRule>
  </conditionalFormatting>
  <conditionalFormatting sqref="D298">
    <cfRule type="cellIs" dxfId="2856" priority="3022" stopIfTrue="1" operator="equal">
      <formula>"P"</formula>
    </cfRule>
  </conditionalFormatting>
  <conditionalFormatting sqref="D301">
    <cfRule type="cellIs" dxfId="2855" priority="3021" stopIfTrue="1" operator="equal">
      <formula>"P"</formula>
    </cfRule>
  </conditionalFormatting>
  <conditionalFormatting sqref="D300">
    <cfRule type="cellIs" dxfId="2854" priority="3020" stopIfTrue="1" operator="equal">
      <formula>"P"</formula>
    </cfRule>
  </conditionalFormatting>
  <conditionalFormatting sqref="D299">
    <cfRule type="cellIs" dxfId="2853" priority="3019" stopIfTrue="1" operator="equal">
      <formula>"P"</formula>
    </cfRule>
  </conditionalFormatting>
  <conditionalFormatting sqref="D297">
    <cfRule type="cellIs" dxfId="2852" priority="3018" stopIfTrue="1" operator="equal">
      <formula>"P"</formula>
    </cfRule>
  </conditionalFormatting>
  <conditionalFormatting sqref="D301">
    <cfRule type="cellIs" dxfId="2851" priority="3017" stopIfTrue="1" operator="equal">
      <formula>"P"</formula>
    </cfRule>
  </conditionalFormatting>
  <conditionalFormatting sqref="D300">
    <cfRule type="cellIs" dxfId="2850" priority="3016" stopIfTrue="1" operator="equal">
      <formula>"P"</formula>
    </cfRule>
  </conditionalFormatting>
  <conditionalFormatting sqref="D299">
    <cfRule type="cellIs" dxfId="2849" priority="3015" stopIfTrue="1" operator="equal">
      <formula>"P"</formula>
    </cfRule>
  </conditionalFormatting>
  <conditionalFormatting sqref="D300">
    <cfRule type="cellIs" dxfId="2848" priority="3014" stopIfTrue="1" operator="equal">
      <formula>"P"</formula>
    </cfRule>
  </conditionalFormatting>
  <conditionalFormatting sqref="D299">
    <cfRule type="cellIs" dxfId="2847" priority="3013" stopIfTrue="1" operator="equal">
      <formula>"P"</formula>
    </cfRule>
  </conditionalFormatting>
  <conditionalFormatting sqref="D301">
    <cfRule type="cellIs" dxfId="2846" priority="3012" stopIfTrue="1" operator="equal">
      <formula>"P"</formula>
    </cfRule>
  </conditionalFormatting>
  <conditionalFormatting sqref="D300">
    <cfRule type="cellIs" dxfId="2845" priority="3011" stopIfTrue="1" operator="equal">
      <formula>"P"</formula>
    </cfRule>
  </conditionalFormatting>
  <conditionalFormatting sqref="D299">
    <cfRule type="cellIs" dxfId="2844" priority="3010" stopIfTrue="1" operator="equal">
      <formula>"P"</formula>
    </cfRule>
  </conditionalFormatting>
  <conditionalFormatting sqref="D297">
    <cfRule type="cellIs" dxfId="2843" priority="3009" stopIfTrue="1" operator="equal">
      <formula>"P"</formula>
    </cfRule>
  </conditionalFormatting>
  <conditionalFormatting sqref="D300">
    <cfRule type="cellIs" dxfId="2842" priority="3008" stopIfTrue="1" operator="equal">
      <formula>"P"</formula>
    </cfRule>
  </conditionalFormatting>
  <conditionalFormatting sqref="D299">
    <cfRule type="cellIs" dxfId="2841" priority="3007" stopIfTrue="1" operator="equal">
      <formula>"P"</formula>
    </cfRule>
  </conditionalFormatting>
  <conditionalFormatting sqref="D298">
    <cfRule type="cellIs" dxfId="2840" priority="3006" stopIfTrue="1" operator="equal">
      <formula>"P"</formula>
    </cfRule>
  </conditionalFormatting>
  <conditionalFormatting sqref="D296">
    <cfRule type="cellIs" dxfId="2839" priority="3005" stopIfTrue="1" operator="equal">
      <formula>"P"</formula>
    </cfRule>
  </conditionalFormatting>
  <conditionalFormatting sqref="D300">
    <cfRule type="cellIs" dxfId="2838" priority="3004" stopIfTrue="1" operator="equal">
      <formula>"P"</formula>
    </cfRule>
  </conditionalFormatting>
  <conditionalFormatting sqref="D299">
    <cfRule type="cellIs" dxfId="2837" priority="3003" stopIfTrue="1" operator="equal">
      <formula>"P"</formula>
    </cfRule>
  </conditionalFormatting>
  <conditionalFormatting sqref="D298">
    <cfRule type="cellIs" dxfId="2836" priority="3002" stopIfTrue="1" operator="equal">
      <formula>"P"</formula>
    </cfRule>
  </conditionalFormatting>
  <conditionalFormatting sqref="D299">
    <cfRule type="cellIs" dxfId="2835" priority="3001" stopIfTrue="1" operator="equal">
      <formula>"P"</formula>
    </cfRule>
  </conditionalFormatting>
  <conditionalFormatting sqref="D298">
    <cfRule type="cellIs" dxfId="2834" priority="3000" stopIfTrue="1" operator="equal">
      <formula>"P"</formula>
    </cfRule>
  </conditionalFormatting>
  <conditionalFormatting sqref="D257">
    <cfRule type="cellIs" dxfId="2833" priority="2778" stopIfTrue="1" operator="equal">
      <formula>"P"</formula>
    </cfRule>
  </conditionalFormatting>
  <conditionalFormatting sqref="D260">
    <cfRule type="cellIs" dxfId="2832" priority="2777" stopIfTrue="1" operator="equal">
      <formula>"P"</formula>
    </cfRule>
  </conditionalFormatting>
  <conditionalFormatting sqref="D259">
    <cfRule type="cellIs" dxfId="2831" priority="2771" stopIfTrue="1" operator="equal">
      <formula>"P"</formula>
    </cfRule>
  </conditionalFormatting>
  <conditionalFormatting sqref="D260">
    <cfRule type="cellIs" dxfId="2830" priority="2780" stopIfTrue="1" operator="equal">
      <formula>"P"</formula>
    </cfRule>
  </conditionalFormatting>
  <conditionalFormatting sqref="D261">
    <cfRule type="cellIs" dxfId="2829" priority="2781" stopIfTrue="1" operator="equal">
      <formula>"P"</formula>
    </cfRule>
  </conditionalFormatting>
  <conditionalFormatting sqref="D259">
    <cfRule type="cellIs" dxfId="2828" priority="2779" stopIfTrue="1" operator="equal">
      <formula>"P"</formula>
    </cfRule>
  </conditionalFormatting>
  <conditionalFormatting sqref="D259">
    <cfRule type="cellIs" dxfId="2827" priority="2776" stopIfTrue="1" operator="equal">
      <formula>"P"</formula>
    </cfRule>
  </conditionalFormatting>
  <conditionalFormatting sqref="D258">
    <cfRule type="cellIs" dxfId="2826" priority="2775" stopIfTrue="1" operator="equal">
      <formula>"P"</formula>
    </cfRule>
  </conditionalFormatting>
  <conditionalFormatting sqref="D260">
    <cfRule type="cellIs" dxfId="2825" priority="2774" stopIfTrue="1" operator="equal">
      <formula>"P"</formula>
    </cfRule>
  </conditionalFormatting>
  <conditionalFormatting sqref="D258">
    <cfRule type="cellIs" dxfId="2824" priority="2772" stopIfTrue="1" operator="equal">
      <formula>"P"</formula>
    </cfRule>
  </conditionalFormatting>
  <conditionalFormatting sqref="D259">
    <cfRule type="cellIs" dxfId="2823" priority="2773" stopIfTrue="1" operator="equal">
      <formula>"P"</formula>
    </cfRule>
  </conditionalFormatting>
  <conditionalFormatting sqref="D260">
    <cfRule type="cellIs" dxfId="2822" priority="2801" stopIfTrue="1" operator="equal">
      <formula>"P"</formula>
    </cfRule>
  </conditionalFormatting>
  <conditionalFormatting sqref="D258">
    <cfRule type="cellIs" dxfId="2821" priority="2800" stopIfTrue="1" operator="equal">
      <formula>"P"</formula>
    </cfRule>
  </conditionalFormatting>
  <conditionalFormatting sqref="D262">
    <cfRule type="cellIs" dxfId="2820" priority="2799" stopIfTrue="1" operator="equal">
      <formula>"P"</formula>
    </cfRule>
  </conditionalFormatting>
  <conditionalFormatting sqref="D261">
    <cfRule type="cellIs" dxfId="2819" priority="2798" stopIfTrue="1" operator="equal">
      <formula>"P"</formula>
    </cfRule>
  </conditionalFormatting>
  <conditionalFormatting sqref="D260">
    <cfRule type="cellIs" dxfId="2818" priority="2797" stopIfTrue="1" operator="equal">
      <formula>"P"</formula>
    </cfRule>
  </conditionalFormatting>
  <conditionalFormatting sqref="D261">
    <cfRule type="cellIs" dxfId="2817" priority="2796" stopIfTrue="1" operator="equal">
      <formula>"P"</formula>
    </cfRule>
  </conditionalFormatting>
  <conditionalFormatting sqref="D260">
    <cfRule type="cellIs" dxfId="2816" priority="2795" stopIfTrue="1" operator="equal">
      <formula>"P"</formula>
    </cfRule>
  </conditionalFormatting>
  <conditionalFormatting sqref="D262">
    <cfRule type="cellIs" dxfId="2815" priority="2794" stopIfTrue="1" operator="equal">
      <formula>"P"</formula>
    </cfRule>
  </conditionalFormatting>
  <conditionalFormatting sqref="D261">
    <cfRule type="cellIs" dxfId="2814" priority="2793" stopIfTrue="1" operator="equal">
      <formula>"P"</formula>
    </cfRule>
  </conditionalFormatting>
  <conditionalFormatting sqref="D260">
    <cfRule type="cellIs" dxfId="2813" priority="2792" stopIfTrue="1" operator="equal">
      <formula>"P"</formula>
    </cfRule>
  </conditionalFormatting>
  <conditionalFormatting sqref="D258">
    <cfRule type="cellIs" dxfId="2812" priority="2791" stopIfTrue="1" operator="equal">
      <formula>"P"</formula>
    </cfRule>
  </conditionalFormatting>
  <conditionalFormatting sqref="D261">
    <cfRule type="cellIs" dxfId="2811" priority="2790" stopIfTrue="1" operator="equal">
      <formula>"P"</formula>
    </cfRule>
  </conditionalFormatting>
  <conditionalFormatting sqref="D260">
    <cfRule type="cellIs" dxfId="2810" priority="2789" stopIfTrue="1" operator="equal">
      <formula>"P"</formula>
    </cfRule>
  </conditionalFormatting>
  <conditionalFormatting sqref="D259">
    <cfRule type="cellIs" dxfId="2809" priority="2788" stopIfTrue="1" operator="equal">
      <formula>"P"</formula>
    </cfRule>
  </conditionalFormatting>
  <conditionalFormatting sqref="D257">
    <cfRule type="cellIs" dxfId="2808" priority="2787" stopIfTrue="1" operator="equal">
      <formula>"P"</formula>
    </cfRule>
  </conditionalFormatting>
  <conditionalFormatting sqref="D261">
    <cfRule type="cellIs" dxfId="2807" priority="2786" stopIfTrue="1" operator="equal">
      <formula>"P"</formula>
    </cfRule>
  </conditionalFormatting>
  <conditionalFormatting sqref="D260">
    <cfRule type="cellIs" dxfId="2806" priority="2785" stopIfTrue="1" operator="equal">
      <formula>"P"</formula>
    </cfRule>
  </conditionalFormatting>
  <conditionalFormatting sqref="D259">
    <cfRule type="cellIs" dxfId="2805" priority="2784" stopIfTrue="1" operator="equal">
      <formula>"P"</formula>
    </cfRule>
  </conditionalFormatting>
  <conditionalFormatting sqref="D260">
    <cfRule type="cellIs" dxfId="2804" priority="2783" stopIfTrue="1" operator="equal">
      <formula>"P"</formula>
    </cfRule>
  </conditionalFormatting>
  <conditionalFormatting sqref="D259">
    <cfRule type="cellIs" dxfId="2803" priority="2782" stopIfTrue="1" operator="equal">
      <formula>"P"</formula>
    </cfRule>
  </conditionalFormatting>
  <conditionalFormatting sqref="D258">
    <cfRule type="cellIs" dxfId="2802" priority="2770" stopIfTrue="1" operator="equal">
      <formula>"P"</formula>
    </cfRule>
  </conditionalFormatting>
  <conditionalFormatting sqref="D256">
    <cfRule type="cellIs" dxfId="2801" priority="2769" stopIfTrue="1" operator="equal">
      <formula>"P"</formula>
    </cfRule>
  </conditionalFormatting>
  <conditionalFormatting sqref="D256">
    <cfRule type="cellIs" dxfId="2800" priority="2767" stopIfTrue="1" operator="equal">
      <formula>"P"</formula>
    </cfRule>
  </conditionalFormatting>
  <conditionalFormatting sqref="D256">
    <cfRule type="cellIs" dxfId="2799" priority="2768" stopIfTrue="1" operator="equal">
      <formula>"P"</formula>
    </cfRule>
  </conditionalFormatting>
  <conditionalFormatting sqref="D263">
    <cfRule type="cellIs" dxfId="2798" priority="2766" stopIfTrue="1" operator="equal">
      <formula>"P"</formula>
    </cfRule>
  </conditionalFormatting>
  <conditionalFormatting sqref="D262">
    <cfRule type="cellIs" dxfId="2797" priority="2765" stopIfTrue="1" operator="equal">
      <formula>"P"</formula>
    </cfRule>
  </conditionalFormatting>
  <conditionalFormatting sqref="D261">
    <cfRule type="cellIs" dxfId="2796" priority="2764" stopIfTrue="1" operator="equal">
      <formula>"P"</formula>
    </cfRule>
  </conditionalFormatting>
  <conditionalFormatting sqref="D259">
    <cfRule type="cellIs" dxfId="2795" priority="2763" stopIfTrue="1" operator="equal">
      <formula>"P"</formula>
    </cfRule>
  </conditionalFormatting>
  <conditionalFormatting sqref="D256">
    <cfRule type="cellIs" dxfId="2794" priority="2724" stopIfTrue="1" operator="equal">
      <formula>"P"</formula>
    </cfRule>
  </conditionalFormatting>
  <conditionalFormatting sqref="D259">
    <cfRule type="cellIs" dxfId="2793" priority="2723" stopIfTrue="1" operator="equal">
      <formula>"P"</formula>
    </cfRule>
  </conditionalFormatting>
  <conditionalFormatting sqref="D258">
    <cfRule type="cellIs" dxfId="2792" priority="2717" stopIfTrue="1" operator="equal">
      <formula>"P"</formula>
    </cfRule>
  </conditionalFormatting>
  <conditionalFormatting sqref="D259">
    <cfRule type="cellIs" dxfId="2791" priority="2726" stopIfTrue="1" operator="equal">
      <formula>"P"</formula>
    </cfRule>
  </conditionalFormatting>
  <conditionalFormatting sqref="D260">
    <cfRule type="cellIs" dxfId="2790" priority="2727" stopIfTrue="1" operator="equal">
      <formula>"P"</formula>
    </cfRule>
  </conditionalFormatting>
  <conditionalFormatting sqref="D258">
    <cfRule type="cellIs" dxfId="2789" priority="2725" stopIfTrue="1" operator="equal">
      <formula>"P"</formula>
    </cfRule>
  </conditionalFormatting>
  <conditionalFormatting sqref="D258">
    <cfRule type="cellIs" dxfId="2788" priority="2722" stopIfTrue="1" operator="equal">
      <formula>"P"</formula>
    </cfRule>
  </conditionalFormatting>
  <conditionalFormatting sqref="D257">
    <cfRule type="cellIs" dxfId="2787" priority="2721" stopIfTrue="1" operator="equal">
      <formula>"P"</formula>
    </cfRule>
  </conditionalFormatting>
  <conditionalFormatting sqref="D259">
    <cfRule type="cellIs" dxfId="2786" priority="2720" stopIfTrue="1" operator="equal">
      <formula>"P"</formula>
    </cfRule>
  </conditionalFormatting>
  <conditionalFormatting sqref="D257">
    <cfRule type="cellIs" dxfId="2785" priority="2718" stopIfTrue="1" operator="equal">
      <formula>"P"</formula>
    </cfRule>
  </conditionalFormatting>
  <conditionalFormatting sqref="D258">
    <cfRule type="cellIs" dxfId="2784" priority="2719" stopIfTrue="1" operator="equal">
      <formula>"P"</formula>
    </cfRule>
  </conditionalFormatting>
  <conditionalFormatting sqref="D262">
    <cfRule type="cellIs" dxfId="2783" priority="2762" stopIfTrue="1" operator="equal">
      <formula>"P"</formula>
    </cfRule>
  </conditionalFormatting>
  <conditionalFormatting sqref="D261">
    <cfRule type="cellIs" dxfId="2782" priority="2761" stopIfTrue="1" operator="equal">
      <formula>"P"</formula>
    </cfRule>
  </conditionalFormatting>
  <conditionalFormatting sqref="D260">
    <cfRule type="cellIs" dxfId="2781" priority="2760" stopIfTrue="1" operator="equal">
      <formula>"P"</formula>
    </cfRule>
  </conditionalFormatting>
  <conditionalFormatting sqref="D258">
    <cfRule type="cellIs" dxfId="2780" priority="2759" stopIfTrue="1" operator="equal">
      <formula>"P"</formula>
    </cfRule>
  </conditionalFormatting>
  <conditionalFormatting sqref="D262">
    <cfRule type="cellIs" dxfId="2779" priority="2758" stopIfTrue="1" operator="equal">
      <formula>"P"</formula>
    </cfRule>
  </conditionalFormatting>
  <conditionalFormatting sqref="D261">
    <cfRule type="cellIs" dxfId="2778" priority="2757" stopIfTrue="1" operator="equal">
      <formula>"P"</formula>
    </cfRule>
  </conditionalFormatting>
  <conditionalFormatting sqref="D260">
    <cfRule type="cellIs" dxfId="2777" priority="2756" stopIfTrue="1" operator="equal">
      <formula>"P"</formula>
    </cfRule>
  </conditionalFormatting>
  <conditionalFormatting sqref="D261">
    <cfRule type="cellIs" dxfId="2776" priority="2755" stopIfTrue="1" operator="equal">
      <formula>"P"</formula>
    </cfRule>
  </conditionalFormatting>
  <conditionalFormatting sqref="D260">
    <cfRule type="cellIs" dxfId="2775" priority="2754" stopIfTrue="1" operator="equal">
      <formula>"P"</formula>
    </cfRule>
  </conditionalFormatting>
  <conditionalFormatting sqref="D262">
    <cfRule type="cellIs" dxfId="2774" priority="2753" stopIfTrue="1" operator="equal">
      <formula>"P"</formula>
    </cfRule>
  </conditionalFormatting>
  <conditionalFormatting sqref="D261">
    <cfRule type="cellIs" dxfId="2773" priority="2752" stopIfTrue="1" operator="equal">
      <formula>"P"</formula>
    </cfRule>
  </conditionalFormatting>
  <conditionalFormatting sqref="D260">
    <cfRule type="cellIs" dxfId="2772" priority="2751" stopIfTrue="1" operator="equal">
      <formula>"P"</formula>
    </cfRule>
  </conditionalFormatting>
  <conditionalFormatting sqref="D258">
    <cfRule type="cellIs" dxfId="2771" priority="2750" stopIfTrue="1" operator="equal">
      <formula>"P"</formula>
    </cfRule>
  </conditionalFormatting>
  <conditionalFormatting sqref="D261">
    <cfRule type="cellIs" dxfId="2770" priority="2749" stopIfTrue="1" operator="equal">
      <formula>"P"</formula>
    </cfRule>
  </conditionalFormatting>
  <conditionalFormatting sqref="D260">
    <cfRule type="cellIs" dxfId="2769" priority="2748" stopIfTrue="1" operator="equal">
      <formula>"P"</formula>
    </cfRule>
  </conditionalFormatting>
  <conditionalFormatting sqref="D259">
    <cfRule type="cellIs" dxfId="2768" priority="2747" stopIfTrue="1" operator="equal">
      <formula>"P"</formula>
    </cfRule>
  </conditionalFormatting>
  <conditionalFormatting sqref="D257">
    <cfRule type="cellIs" dxfId="2767" priority="2746" stopIfTrue="1" operator="equal">
      <formula>"P"</formula>
    </cfRule>
  </conditionalFormatting>
  <conditionalFormatting sqref="D261">
    <cfRule type="cellIs" dxfId="2766" priority="2745" stopIfTrue="1" operator="equal">
      <formula>"P"</formula>
    </cfRule>
  </conditionalFormatting>
  <conditionalFormatting sqref="D260">
    <cfRule type="cellIs" dxfId="2765" priority="2744" stopIfTrue="1" operator="equal">
      <formula>"P"</formula>
    </cfRule>
  </conditionalFormatting>
  <conditionalFormatting sqref="D259">
    <cfRule type="cellIs" dxfId="2764" priority="2743" stopIfTrue="1" operator="equal">
      <formula>"P"</formula>
    </cfRule>
  </conditionalFormatting>
  <conditionalFormatting sqref="D260">
    <cfRule type="cellIs" dxfId="2763" priority="2742" stopIfTrue="1" operator="equal">
      <formula>"P"</formula>
    </cfRule>
  </conditionalFormatting>
  <conditionalFormatting sqref="D259">
    <cfRule type="cellIs" dxfId="2762" priority="2741" stopIfTrue="1" operator="equal">
      <formula>"P"</formula>
    </cfRule>
  </conditionalFormatting>
  <conditionalFormatting sqref="D261">
    <cfRule type="cellIs" dxfId="2761" priority="2740" stopIfTrue="1" operator="equal">
      <formula>"P"</formula>
    </cfRule>
  </conditionalFormatting>
  <conditionalFormatting sqref="D260">
    <cfRule type="cellIs" dxfId="2760" priority="2739" stopIfTrue="1" operator="equal">
      <formula>"P"</formula>
    </cfRule>
  </conditionalFormatting>
  <conditionalFormatting sqref="D259">
    <cfRule type="cellIs" dxfId="2759" priority="2738" stopIfTrue="1" operator="equal">
      <formula>"P"</formula>
    </cfRule>
  </conditionalFormatting>
  <conditionalFormatting sqref="D257">
    <cfRule type="cellIs" dxfId="2758" priority="2737" stopIfTrue="1" operator="equal">
      <formula>"P"</formula>
    </cfRule>
  </conditionalFormatting>
  <conditionalFormatting sqref="D260">
    <cfRule type="cellIs" dxfId="2757" priority="2736" stopIfTrue="1" operator="equal">
      <formula>"P"</formula>
    </cfRule>
  </conditionalFormatting>
  <conditionalFormatting sqref="D259">
    <cfRule type="cellIs" dxfId="2756" priority="2735" stopIfTrue="1" operator="equal">
      <formula>"P"</formula>
    </cfRule>
  </conditionalFormatting>
  <conditionalFormatting sqref="D258">
    <cfRule type="cellIs" dxfId="2755" priority="2734" stopIfTrue="1" operator="equal">
      <formula>"P"</formula>
    </cfRule>
  </conditionalFormatting>
  <conditionalFormatting sqref="D256">
    <cfRule type="cellIs" dxfId="2754" priority="2733" stopIfTrue="1" operator="equal">
      <formula>"P"</formula>
    </cfRule>
  </conditionalFormatting>
  <conditionalFormatting sqref="D260">
    <cfRule type="cellIs" dxfId="2753" priority="2732" stopIfTrue="1" operator="equal">
      <formula>"P"</formula>
    </cfRule>
  </conditionalFormatting>
  <conditionalFormatting sqref="D259">
    <cfRule type="cellIs" dxfId="2752" priority="2731" stopIfTrue="1" operator="equal">
      <formula>"P"</formula>
    </cfRule>
  </conditionalFormatting>
  <conditionalFormatting sqref="D258">
    <cfRule type="cellIs" dxfId="2751" priority="2730" stopIfTrue="1" operator="equal">
      <formula>"P"</formula>
    </cfRule>
  </conditionalFormatting>
  <conditionalFormatting sqref="D259">
    <cfRule type="cellIs" dxfId="2750" priority="2729" stopIfTrue="1" operator="equal">
      <formula>"P"</formula>
    </cfRule>
  </conditionalFormatting>
  <conditionalFormatting sqref="D258">
    <cfRule type="cellIs" dxfId="2749" priority="2728" stopIfTrue="1" operator="equal">
      <formula>"P"</formula>
    </cfRule>
  </conditionalFormatting>
  <conditionalFormatting sqref="D257">
    <cfRule type="cellIs" dxfId="2748" priority="2716" stopIfTrue="1" operator="equal">
      <formula>"P"</formula>
    </cfRule>
  </conditionalFormatting>
  <conditionalFormatting sqref="D255">
    <cfRule type="cellIs" dxfId="2747" priority="2715" stopIfTrue="1" operator="equal">
      <formula>"P"</formula>
    </cfRule>
  </conditionalFormatting>
  <conditionalFormatting sqref="D255">
    <cfRule type="cellIs" dxfId="2746" priority="2713" stopIfTrue="1" operator="equal">
      <formula>"P"</formula>
    </cfRule>
  </conditionalFormatting>
  <conditionalFormatting sqref="D255">
    <cfRule type="cellIs" dxfId="2745" priority="2714" stopIfTrue="1" operator="equal">
      <formula>"P"</formula>
    </cfRule>
  </conditionalFormatting>
  <conditionalFormatting sqref="D263">
    <cfRule type="cellIs" dxfId="2744" priority="2712" stopIfTrue="1" operator="equal">
      <formula>"P"</formula>
    </cfRule>
  </conditionalFormatting>
  <conditionalFormatting sqref="D264">
    <cfRule type="cellIs" dxfId="2743" priority="2711" stopIfTrue="1" operator="equal">
      <formula>"P"</formula>
    </cfRule>
  </conditionalFormatting>
  <conditionalFormatting sqref="D263">
    <cfRule type="cellIs" dxfId="2742" priority="2710" stopIfTrue="1" operator="equal">
      <formula>"P"</formula>
    </cfRule>
  </conditionalFormatting>
  <conditionalFormatting sqref="D262">
    <cfRule type="cellIs" dxfId="2741" priority="2709" stopIfTrue="1" operator="equal">
      <formula>"P"</formula>
    </cfRule>
  </conditionalFormatting>
  <conditionalFormatting sqref="D260">
    <cfRule type="cellIs" dxfId="2740" priority="2708" stopIfTrue="1" operator="equal">
      <formula>"P"</formula>
    </cfRule>
  </conditionalFormatting>
  <conditionalFormatting sqref="D260">
    <cfRule type="cellIs" dxfId="2739" priority="2678" stopIfTrue="1" operator="equal">
      <formula>"P"</formula>
    </cfRule>
  </conditionalFormatting>
  <conditionalFormatting sqref="D260">
    <cfRule type="cellIs" dxfId="2738" priority="2679" stopIfTrue="1" operator="equal">
      <formula>"P"</formula>
    </cfRule>
  </conditionalFormatting>
  <conditionalFormatting sqref="D261">
    <cfRule type="cellIs" dxfId="2737" priority="2680" stopIfTrue="1" operator="equal">
      <formula>"P"</formula>
    </cfRule>
  </conditionalFormatting>
  <conditionalFormatting sqref="D260">
    <cfRule type="cellIs" dxfId="2736" priority="2677" stopIfTrue="1" operator="equal">
      <formula>"P"</formula>
    </cfRule>
  </conditionalFormatting>
  <conditionalFormatting sqref="D263">
    <cfRule type="cellIs" dxfId="2735" priority="2707" stopIfTrue="1" operator="equal">
      <formula>"P"</formula>
    </cfRule>
  </conditionalFormatting>
  <conditionalFormatting sqref="D262">
    <cfRule type="cellIs" dxfId="2734" priority="2706" stopIfTrue="1" operator="equal">
      <formula>"P"</formula>
    </cfRule>
  </conditionalFormatting>
  <conditionalFormatting sqref="D261">
    <cfRule type="cellIs" dxfId="2733" priority="2705" stopIfTrue="1" operator="equal">
      <formula>"P"</formula>
    </cfRule>
  </conditionalFormatting>
  <conditionalFormatting sqref="D263">
    <cfRule type="cellIs" dxfId="2732" priority="2704" stopIfTrue="1" operator="equal">
      <formula>"P"</formula>
    </cfRule>
  </conditionalFormatting>
  <conditionalFormatting sqref="D262">
    <cfRule type="cellIs" dxfId="2731" priority="2703" stopIfTrue="1" operator="equal">
      <formula>"P"</formula>
    </cfRule>
  </conditionalFormatting>
  <conditionalFormatting sqref="D261">
    <cfRule type="cellIs" dxfId="2730" priority="2702" stopIfTrue="1" operator="equal">
      <formula>"P"</formula>
    </cfRule>
  </conditionalFormatting>
  <conditionalFormatting sqref="D262">
    <cfRule type="cellIs" dxfId="2729" priority="2701" stopIfTrue="1" operator="equal">
      <formula>"P"</formula>
    </cfRule>
  </conditionalFormatting>
  <conditionalFormatting sqref="D261">
    <cfRule type="cellIs" dxfId="2728" priority="2700" stopIfTrue="1" operator="equal">
      <formula>"P"</formula>
    </cfRule>
  </conditionalFormatting>
  <conditionalFormatting sqref="D263">
    <cfRule type="cellIs" dxfId="2727" priority="2699" stopIfTrue="1" operator="equal">
      <formula>"P"</formula>
    </cfRule>
  </conditionalFormatting>
  <conditionalFormatting sqref="D262">
    <cfRule type="cellIs" dxfId="2726" priority="2698" stopIfTrue="1" operator="equal">
      <formula>"P"</formula>
    </cfRule>
  </conditionalFormatting>
  <conditionalFormatting sqref="D261">
    <cfRule type="cellIs" dxfId="2725" priority="2697" stopIfTrue="1" operator="equal">
      <formula>"P"</formula>
    </cfRule>
  </conditionalFormatting>
  <conditionalFormatting sqref="D262">
    <cfRule type="cellIs" dxfId="2724" priority="2696" stopIfTrue="1" operator="equal">
      <formula>"P"</formula>
    </cfRule>
  </conditionalFormatting>
  <conditionalFormatting sqref="D261">
    <cfRule type="cellIs" dxfId="2723" priority="2695" stopIfTrue="1" operator="equal">
      <formula>"P"</formula>
    </cfRule>
  </conditionalFormatting>
  <conditionalFormatting sqref="D260">
    <cfRule type="cellIs" dxfId="2722" priority="2694" stopIfTrue="1" operator="equal">
      <formula>"P"</formula>
    </cfRule>
  </conditionalFormatting>
  <conditionalFormatting sqref="D262">
    <cfRule type="cellIs" dxfId="2721" priority="2693" stopIfTrue="1" operator="equal">
      <formula>"P"</formula>
    </cfRule>
  </conditionalFormatting>
  <conditionalFormatting sqref="D261">
    <cfRule type="cellIs" dxfId="2720" priority="2692" stopIfTrue="1" operator="equal">
      <formula>"P"</formula>
    </cfRule>
  </conditionalFormatting>
  <conditionalFormatting sqref="D260">
    <cfRule type="cellIs" dxfId="2719" priority="2691" stopIfTrue="1" operator="equal">
      <formula>"P"</formula>
    </cfRule>
  </conditionalFormatting>
  <conditionalFormatting sqref="D261">
    <cfRule type="cellIs" dxfId="2718" priority="2690" stopIfTrue="1" operator="equal">
      <formula>"P"</formula>
    </cfRule>
  </conditionalFormatting>
  <conditionalFormatting sqref="D260">
    <cfRule type="cellIs" dxfId="2717" priority="2689" stopIfTrue="1" operator="equal">
      <formula>"P"</formula>
    </cfRule>
  </conditionalFormatting>
  <conditionalFormatting sqref="D262">
    <cfRule type="cellIs" dxfId="2716" priority="2688" stopIfTrue="1" operator="equal">
      <formula>"P"</formula>
    </cfRule>
  </conditionalFormatting>
  <conditionalFormatting sqref="D261">
    <cfRule type="cellIs" dxfId="2715" priority="2687" stopIfTrue="1" operator="equal">
      <formula>"P"</formula>
    </cfRule>
  </conditionalFormatting>
  <conditionalFormatting sqref="D260">
    <cfRule type="cellIs" dxfId="2714" priority="2686" stopIfTrue="1" operator="equal">
      <formula>"P"</formula>
    </cfRule>
  </conditionalFormatting>
  <conditionalFormatting sqref="D261">
    <cfRule type="cellIs" dxfId="2713" priority="2685" stopIfTrue="1" operator="equal">
      <formula>"P"</formula>
    </cfRule>
  </conditionalFormatting>
  <conditionalFormatting sqref="D260">
    <cfRule type="cellIs" dxfId="2712" priority="2684" stopIfTrue="1" operator="equal">
      <formula>"P"</formula>
    </cfRule>
  </conditionalFormatting>
  <conditionalFormatting sqref="D261">
    <cfRule type="cellIs" dxfId="2711" priority="2683" stopIfTrue="1" operator="equal">
      <formula>"P"</formula>
    </cfRule>
  </conditionalFormatting>
  <conditionalFormatting sqref="D260">
    <cfRule type="cellIs" dxfId="2710" priority="2682" stopIfTrue="1" operator="equal">
      <formula>"P"</formula>
    </cfRule>
  </conditionalFormatting>
  <conditionalFormatting sqref="D260">
    <cfRule type="cellIs" dxfId="2709" priority="2681" stopIfTrue="1" operator="equal">
      <formula>"P"</formula>
    </cfRule>
  </conditionalFormatting>
  <conditionalFormatting sqref="D263">
    <cfRule type="cellIs" dxfId="2708" priority="2676" stopIfTrue="1" operator="equal">
      <formula>"P"</formula>
    </cfRule>
  </conditionalFormatting>
  <conditionalFormatting sqref="D262">
    <cfRule type="cellIs" dxfId="2707" priority="2675" stopIfTrue="1" operator="equal">
      <formula>"P"</formula>
    </cfRule>
  </conditionalFormatting>
  <conditionalFormatting sqref="D261">
    <cfRule type="cellIs" dxfId="2706" priority="2674" stopIfTrue="1" operator="equal">
      <formula>"P"</formula>
    </cfRule>
  </conditionalFormatting>
  <conditionalFormatting sqref="D260">
    <cfRule type="cellIs" dxfId="2705" priority="2653" stopIfTrue="1" operator="equal">
      <formula>"P"</formula>
    </cfRule>
  </conditionalFormatting>
  <conditionalFormatting sqref="D262">
    <cfRule type="cellIs" dxfId="2704" priority="2673" stopIfTrue="1" operator="equal">
      <formula>"P"</formula>
    </cfRule>
  </conditionalFormatting>
  <conditionalFormatting sqref="D261">
    <cfRule type="cellIs" dxfId="2703" priority="2672" stopIfTrue="1" operator="equal">
      <formula>"P"</formula>
    </cfRule>
  </conditionalFormatting>
  <conditionalFormatting sqref="D260">
    <cfRule type="cellIs" dxfId="2702" priority="2671" stopIfTrue="1" operator="equal">
      <formula>"P"</formula>
    </cfRule>
  </conditionalFormatting>
  <conditionalFormatting sqref="D262">
    <cfRule type="cellIs" dxfId="2701" priority="2670" stopIfTrue="1" operator="equal">
      <formula>"P"</formula>
    </cfRule>
  </conditionalFormatting>
  <conditionalFormatting sqref="D261">
    <cfRule type="cellIs" dxfId="2700" priority="2669" stopIfTrue="1" operator="equal">
      <formula>"P"</formula>
    </cfRule>
  </conditionalFormatting>
  <conditionalFormatting sqref="D260">
    <cfRule type="cellIs" dxfId="2699" priority="2668" stopIfTrue="1" operator="equal">
      <formula>"P"</formula>
    </cfRule>
  </conditionalFormatting>
  <conditionalFormatting sqref="D261">
    <cfRule type="cellIs" dxfId="2698" priority="2667" stopIfTrue="1" operator="equal">
      <formula>"P"</formula>
    </cfRule>
  </conditionalFormatting>
  <conditionalFormatting sqref="D260">
    <cfRule type="cellIs" dxfId="2697" priority="2666" stopIfTrue="1" operator="equal">
      <formula>"P"</formula>
    </cfRule>
  </conditionalFormatting>
  <conditionalFormatting sqref="D262">
    <cfRule type="cellIs" dxfId="2696" priority="2665" stopIfTrue="1" operator="equal">
      <formula>"P"</formula>
    </cfRule>
  </conditionalFormatting>
  <conditionalFormatting sqref="D261">
    <cfRule type="cellIs" dxfId="2695" priority="2664" stopIfTrue="1" operator="equal">
      <formula>"P"</formula>
    </cfRule>
  </conditionalFormatting>
  <conditionalFormatting sqref="D260">
    <cfRule type="cellIs" dxfId="2694" priority="2663" stopIfTrue="1" operator="equal">
      <formula>"P"</formula>
    </cfRule>
  </conditionalFormatting>
  <conditionalFormatting sqref="D261">
    <cfRule type="cellIs" dxfId="2693" priority="2662" stopIfTrue="1" operator="equal">
      <formula>"P"</formula>
    </cfRule>
  </conditionalFormatting>
  <conditionalFormatting sqref="D260">
    <cfRule type="cellIs" dxfId="2692" priority="2661" stopIfTrue="1" operator="equal">
      <formula>"P"</formula>
    </cfRule>
  </conditionalFormatting>
  <conditionalFormatting sqref="D261">
    <cfRule type="cellIs" dxfId="2691" priority="2660" stopIfTrue="1" operator="equal">
      <formula>"P"</formula>
    </cfRule>
  </conditionalFormatting>
  <conditionalFormatting sqref="D260">
    <cfRule type="cellIs" dxfId="2690" priority="2659" stopIfTrue="1" operator="equal">
      <formula>"P"</formula>
    </cfRule>
  </conditionalFormatting>
  <conditionalFormatting sqref="D260">
    <cfRule type="cellIs" dxfId="2689" priority="2658" stopIfTrue="1" operator="equal">
      <formula>"P"</formula>
    </cfRule>
  </conditionalFormatting>
  <conditionalFormatting sqref="D261">
    <cfRule type="cellIs" dxfId="2688" priority="2657" stopIfTrue="1" operator="equal">
      <formula>"P"</formula>
    </cfRule>
  </conditionalFormatting>
  <conditionalFormatting sqref="D260">
    <cfRule type="cellIs" dxfId="2687" priority="2656" stopIfTrue="1" operator="equal">
      <formula>"P"</formula>
    </cfRule>
  </conditionalFormatting>
  <conditionalFormatting sqref="D260">
    <cfRule type="cellIs" dxfId="2686" priority="2655" stopIfTrue="1" operator="equal">
      <formula>"P"</formula>
    </cfRule>
  </conditionalFormatting>
  <conditionalFormatting sqref="D260">
    <cfRule type="cellIs" dxfId="2685" priority="2654" stopIfTrue="1" operator="equal">
      <formula>"P"</formula>
    </cfRule>
  </conditionalFormatting>
  <conditionalFormatting sqref="D265">
    <cfRule type="cellIs" dxfId="2684" priority="2652" stopIfTrue="1" operator="equal">
      <formula>"P"</formula>
    </cfRule>
  </conditionalFormatting>
  <conditionalFormatting sqref="D264">
    <cfRule type="cellIs" dxfId="2683" priority="2651" stopIfTrue="1" operator="equal">
      <formula>"P"</formula>
    </cfRule>
  </conditionalFormatting>
  <conditionalFormatting sqref="D263">
    <cfRule type="cellIs" dxfId="2682" priority="2650" stopIfTrue="1" operator="equal">
      <formula>"P"</formula>
    </cfRule>
  </conditionalFormatting>
  <conditionalFormatting sqref="D261">
    <cfRule type="cellIs" dxfId="2681" priority="2649" stopIfTrue="1" operator="equal">
      <formula>"P"</formula>
    </cfRule>
  </conditionalFormatting>
  <conditionalFormatting sqref="D261">
    <cfRule type="cellIs" dxfId="2680" priority="2613" stopIfTrue="1" operator="equal">
      <formula>"P"</formula>
    </cfRule>
  </conditionalFormatting>
  <conditionalFormatting sqref="D260">
    <cfRule type="cellIs" dxfId="2679" priority="2609" stopIfTrue="1" operator="equal">
      <formula>"P"</formula>
    </cfRule>
  </conditionalFormatting>
  <conditionalFormatting sqref="D261">
    <cfRule type="cellIs" dxfId="2678" priority="2615" stopIfTrue="1" operator="equal">
      <formula>"P"</formula>
    </cfRule>
  </conditionalFormatting>
  <conditionalFormatting sqref="D262">
    <cfRule type="cellIs" dxfId="2677" priority="2616" stopIfTrue="1" operator="equal">
      <formula>"P"</formula>
    </cfRule>
  </conditionalFormatting>
  <conditionalFormatting sqref="D260">
    <cfRule type="cellIs" dxfId="2676" priority="2614" stopIfTrue="1" operator="equal">
      <formula>"P"</formula>
    </cfRule>
  </conditionalFormatting>
  <conditionalFormatting sqref="D260">
    <cfRule type="cellIs" dxfId="2675" priority="2612" stopIfTrue="1" operator="equal">
      <formula>"P"</formula>
    </cfRule>
  </conditionalFormatting>
  <conditionalFormatting sqref="D261">
    <cfRule type="cellIs" dxfId="2674" priority="2611" stopIfTrue="1" operator="equal">
      <formula>"P"</formula>
    </cfRule>
  </conditionalFormatting>
  <conditionalFormatting sqref="D260">
    <cfRule type="cellIs" dxfId="2673" priority="2610" stopIfTrue="1" operator="equal">
      <formula>"P"</formula>
    </cfRule>
  </conditionalFormatting>
  <conditionalFormatting sqref="D264">
    <cfRule type="cellIs" dxfId="2672" priority="2648" stopIfTrue="1" operator="equal">
      <formula>"P"</formula>
    </cfRule>
  </conditionalFormatting>
  <conditionalFormatting sqref="D263">
    <cfRule type="cellIs" dxfId="2671" priority="2647" stopIfTrue="1" operator="equal">
      <formula>"P"</formula>
    </cfRule>
  </conditionalFormatting>
  <conditionalFormatting sqref="D262">
    <cfRule type="cellIs" dxfId="2670" priority="2646" stopIfTrue="1" operator="equal">
      <formula>"P"</formula>
    </cfRule>
  </conditionalFormatting>
  <conditionalFormatting sqref="D260">
    <cfRule type="cellIs" dxfId="2669" priority="2645" stopIfTrue="1" operator="equal">
      <formula>"P"</formula>
    </cfRule>
  </conditionalFormatting>
  <conditionalFormatting sqref="D264">
    <cfRule type="cellIs" dxfId="2668" priority="2644" stopIfTrue="1" operator="equal">
      <formula>"P"</formula>
    </cfRule>
  </conditionalFormatting>
  <conditionalFormatting sqref="D263">
    <cfRule type="cellIs" dxfId="2667" priority="2643" stopIfTrue="1" operator="equal">
      <formula>"P"</formula>
    </cfRule>
  </conditionalFormatting>
  <conditionalFormatting sqref="D262">
    <cfRule type="cellIs" dxfId="2666" priority="2642" stopIfTrue="1" operator="equal">
      <formula>"P"</formula>
    </cfRule>
  </conditionalFormatting>
  <conditionalFormatting sqref="D263">
    <cfRule type="cellIs" dxfId="2665" priority="2641" stopIfTrue="1" operator="equal">
      <formula>"P"</formula>
    </cfRule>
  </conditionalFormatting>
  <conditionalFormatting sqref="D262">
    <cfRule type="cellIs" dxfId="2664" priority="2640" stopIfTrue="1" operator="equal">
      <formula>"P"</formula>
    </cfRule>
  </conditionalFormatting>
  <conditionalFormatting sqref="D264">
    <cfRule type="cellIs" dxfId="2663" priority="2639" stopIfTrue="1" operator="equal">
      <formula>"P"</formula>
    </cfRule>
  </conditionalFormatting>
  <conditionalFormatting sqref="D263">
    <cfRule type="cellIs" dxfId="2662" priority="2638" stopIfTrue="1" operator="equal">
      <formula>"P"</formula>
    </cfRule>
  </conditionalFormatting>
  <conditionalFormatting sqref="D262">
    <cfRule type="cellIs" dxfId="2661" priority="2637" stopIfTrue="1" operator="equal">
      <formula>"P"</formula>
    </cfRule>
  </conditionalFormatting>
  <conditionalFormatting sqref="D260">
    <cfRule type="cellIs" dxfId="2660" priority="2636" stopIfTrue="1" operator="equal">
      <formula>"P"</formula>
    </cfRule>
  </conditionalFormatting>
  <conditionalFormatting sqref="D263">
    <cfRule type="cellIs" dxfId="2659" priority="2635" stopIfTrue="1" operator="equal">
      <formula>"P"</formula>
    </cfRule>
  </conditionalFormatting>
  <conditionalFormatting sqref="D262">
    <cfRule type="cellIs" dxfId="2658" priority="2634" stopIfTrue="1" operator="equal">
      <formula>"P"</formula>
    </cfRule>
  </conditionalFormatting>
  <conditionalFormatting sqref="D261">
    <cfRule type="cellIs" dxfId="2657" priority="2633" stopIfTrue="1" operator="equal">
      <formula>"P"</formula>
    </cfRule>
  </conditionalFormatting>
  <conditionalFormatting sqref="D263">
    <cfRule type="cellIs" dxfId="2656" priority="2632" stopIfTrue="1" operator="equal">
      <formula>"P"</formula>
    </cfRule>
  </conditionalFormatting>
  <conditionalFormatting sqref="D262">
    <cfRule type="cellIs" dxfId="2655" priority="2631" stopIfTrue="1" operator="equal">
      <formula>"P"</formula>
    </cfRule>
  </conditionalFormatting>
  <conditionalFormatting sqref="D261">
    <cfRule type="cellIs" dxfId="2654" priority="2630" stopIfTrue="1" operator="equal">
      <formula>"P"</formula>
    </cfRule>
  </conditionalFormatting>
  <conditionalFormatting sqref="D262">
    <cfRule type="cellIs" dxfId="2653" priority="2629" stopIfTrue="1" operator="equal">
      <formula>"P"</formula>
    </cfRule>
  </conditionalFormatting>
  <conditionalFormatting sqref="D261">
    <cfRule type="cellIs" dxfId="2652" priority="2628" stopIfTrue="1" operator="equal">
      <formula>"P"</formula>
    </cfRule>
  </conditionalFormatting>
  <conditionalFormatting sqref="D263">
    <cfRule type="cellIs" dxfId="2651" priority="2627" stopIfTrue="1" operator="equal">
      <formula>"P"</formula>
    </cfRule>
  </conditionalFormatting>
  <conditionalFormatting sqref="D262">
    <cfRule type="cellIs" dxfId="2650" priority="2626" stopIfTrue="1" operator="equal">
      <formula>"P"</formula>
    </cfRule>
  </conditionalFormatting>
  <conditionalFormatting sqref="D261">
    <cfRule type="cellIs" dxfId="2649" priority="2625" stopIfTrue="1" operator="equal">
      <formula>"P"</formula>
    </cfRule>
  </conditionalFormatting>
  <conditionalFormatting sqref="D262">
    <cfRule type="cellIs" dxfId="2648" priority="2624" stopIfTrue="1" operator="equal">
      <formula>"P"</formula>
    </cfRule>
  </conditionalFormatting>
  <conditionalFormatting sqref="D261">
    <cfRule type="cellIs" dxfId="2647" priority="2623" stopIfTrue="1" operator="equal">
      <formula>"P"</formula>
    </cfRule>
  </conditionalFormatting>
  <conditionalFormatting sqref="D260">
    <cfRule type="cellIs" dxfId="2646" priority="2622" stopIfTrue="1" operator="equal">
      <formula>"P"</formula>
    </cfRule>
  </conditionalFormatting>
  <conditionalFormatting sqref="D262">
    <cfRule type="cellIs" dxfId="2645" priority="2621" stopIfTrue="1" operator="equal">
      <formula>"P"</formula>
    </cfRule>
  </conditionalFormatting>
  <conditionalFormatting sqref="D261">
    <cfRule type="cellIs" dxfId="2644" priority="2620" stopIfTrue="1" operator="equal">
      <formula>"P"</formula>
    </cfRule>
  </conditionalFormatting>
  <conditionalFormatting sqref="D260">
    <cfRule type="cellIs" dxfId="2643" priority="2619" stopIfTrue="1" operator="equal">
      <formula>"P"</formula>
    </cfRule>
  </conditionalFormatting>
  <conditionalFormatting sqref="D261">
    <cfRule type="cellIs" dxfId="2642" priority="2618" stopIfTrue="1" operator="equal">
      <formula>"P"</formula>
    </cfRule>
  </conditionalFormatting>
  <conditionalFormatting sqref="D260">
    <cfRule type="cellIs" dxfId="2641" priority="2617" stopIfTrue="1" operator="equal">
      <formula>"P"</formula>
    </cfRule>
  </conditionalFormatting>
  <conditionalFormatting sqref="D264">
    <cfRule type="cellIs" dxfId="2640" priority="2608" stopIfTrue="1" operator="equal">
      <formula>"P"</formula>
    </cfRule>
  </conditionalFormatting>
  <conditionalFormatting sqref="D263">
    <cfRule type="cellIs" dxfId="2639" priority="2607" stopIfTrue="1" operator="equal">
      <formula>"P"</formula>
    </cfRule>
  </conditionalFormatting>
  <conditionalFormatting sqref="D262">
    <cfRule type="cellIs" dxfId="2638" priority="2606" stopIfTrue="1" operator="equal">
      <formula>"P"</formula>
    </cfRule>
  </conditionalFormatting>
  <conditionalFormatting sqref="D260">
    <cfRule type="cellIs" dxfId="2637" priority="2605" stopIfTrue="1" operator="equal">
      <formula>"P"</formula>
    </cfRule>
  </conditionalFormatting>
  <conditionalFormatting sqref="D260">
    <cfRule type="cellIs" dxfId="2636" priority="2575" stopIfTrue="1" operator="equal">
      <formula>"P"</formula>
    </cfRule>
  </conditionalFormatting>
  <conditionalFormatting sqref="D260">
    <cfRule type="cellIs" dxfId="2635" priority="2576" stopIfTrue="1" operator="equal">
      <formula>"P"</formula>
    </cfRule>
  </conditionalFormatting>
  <conditionalFormatting sqref="D261">
    <cfRule type="cellIs" dxfId="2634" priority="2577" stopIfTrue="1" operator="equal">
      <formula>"P"</formula>
    </cfRule>
  </conditionalFormatting>
  <conditionalFormatting sqref="D260">
    <cfRule type="cellIs" dxfId="2633" priority="2574" stopIfTrue="1" operator="equal">
      <formula>"P"</formula>
    </cfRule>
  </conditionalFormatting>
  <conditionalFormatting sqref="D263">
    <cfRule type="cellIs" dxfId="2632" priority="2604" stopIfTrue="1" operator="equal">
      <formula>"P"</formula>
    </cfRule>
  </conditionalFormatting>
  <conditionalFormatting sqref="D262">
    <cfRule type="cellIs" dxfId="2631" priority="2603" stopIfTrue="1" operator="equal">
      <formula>"P"</formula>
    </cfRule>
  </conditionalFormatting>
  <conditionalFormatting sqref="D261">
    <cfRule type="cellIs" dxfId="2630" priority="2602" stopIfTrue="1" operator="equal">
      <formula>"P"</formula>
    </cfRule>
  </conditionalFormatting>
  <conditionalFormatting sqref="D263">
    <cfRule type="cellIs" dxfId="2629" priority="2601" stopIfTrue="1" operator="equal">
      <formula>"P"</formula>
    </cfRule>
  </conditionalFormatting>
  <conditionalFormatting sqref="D262">
    <cfRule type="cellIs" dxfId="2628" priority="2600" stopIfTrue="1" operator="equal">
      <formula>"P"</formula>
    </cfRule>
  </conditionalFormatting>
  <conditionalFormatting sqref="D261">
    <cfRule type="cellIs" dxfId="2627" priority="2599" stopIfTrue="1" operator="equal">
      <formula>"P"</formula>
    </cfRule>
  </conditionalFormatting>
  <conditionalFormatting sqref="D262">
    <cfRule type="cellIs" dxfId="2626" priority="2598" stopIfTrue="1" operator="equal">
      <formula>"P"</formula>
    </cfRule>
  </conditionalFormatting>
  <conditionalFormatting sqref="D261">
    <cfRule type="cellIs" dxfId="2625" priority="2597" stopIfTrue="1" operator="equal">
      <formula>"P"</formula>
    </cfRule>
  </conditionalFormatting>
  <conditionalFormatting sqref="D263">
    <cfRule type="cellIs" dxfId="2624" priority="2596" stopIfTrue="1" operator="equal">
      <formula>"P"</formula>
    </cfRule>
  </conditionalFormatting>
  <conditionalFormatting sqref="D262">
    <cfRule type="cellIs" dxfId="2623" priority="2595" stopIfTrue="1" operator="equal">
      <formula>"P"</formula>
    </cfRule>
  </conditionalFormatting>
  <conditionalFormatting sqref="D261">
    <cfRule type="cellIs" dxfId="2622" priority="2594" stopIfTrue="1" operator="equal">
      <formula>"P"</formula>
    </cfRule>
  </conditionalFormatting>
  <conditionalFormatting sqref="D262">
    <cfRule type="cellIs" dxfId="2621" priority="2593" stopIfTrue="1" operator="equal">
      <formula>"P"</formula>
    </cfRule>
  </conditionalFormatting>
  <conditionalFormatting sqref="D261">
    <cfRule type="cellIs" dxfId="2620" priority="2592" stopIfTrue="1" operator="equal">
      <formula>"P"</formula>
    </cfRule>
  </conditionalFormatting>
  <conditionalFormatting sqref="D260">
    <cfRule type="cellIs" dxfId="2619" priority="2591" stopIfTrue="1" operator="equal">
      <formula>"P"</formula>
    </cfRule>
  </conditionalFormatting>
  <conditionalFormatting sqref="D262">
    <cfRule type="cellIs" dxfId="2618" priority="2590" stopIfTrue="1" operator="equal">
      <formula>"P"</formula>
    </cfRule>
  </conditionalFormatting>
  <conditionalFormatting sqref="D261">
    <cfRule type="cellIs" dxfId="2617" priority="2589" stopIfTrue="1" operator="equal">
      <formula>"P"</formula>
    </cfRule>
  </conditionalFormatting>
  <conditionalFormatting sqref="D260">
    <cfRule type="cellIs" dxfId="2616" priority="2588" stopIfTrue="1" operator="equal">
      <formula>"P"</formula>
    </cfRule>
  </conditionalFormatting>
  <conditionalFormatting sqref="D261">
    <cfRule type="cellIs" dxfId="2615" priority="2587" stopIfTrue="1" operator="equal">
      <formula>"P"</formula>
    </cfRule>
  </conditionalFormatting>
  <conditionalFormatting sqref="D260">
    <cfRule type="cellIs" dxfId="2614" priority="2586" stopIfTrue="1" operator="equal">
      <formula>"P"</formula>
    </cfRule>
  </conditionalFormatting>
  <conditionalFormatting sqref="D262">
    <cfRule type="cellIs" dxfId="2613" priority="2585" stopIfTrue="1" operator="equal">
      <formula>"P"</formula>
    </cfRule>
  </conditionalFormatting>
  <conditionalFormatting sqref="D261">
    <cfRule type="cellIs" dxfId="2612" priority="2584" stopIfTrue="1" operator="equal">
      <formula>"P"</formula>
    </cfRule>
  </conditionalFormatting>
  <conditionalFormatting sqref="D260">
    <cfRule type="cellIs" dxfId="2611" priority="2583" stopIfTrue="1" operator="equal">
      <formula>"P"</formula>
    </cfRule>
  </conditionalFormatting>
  <conditionalFormatting sqref="D261">
    <cfRule type="cellIs" dxfId="2610" priority="2582" stopIfTrue="1" operator="equal">
      <formula>"P"</formula>
    </cfRule>
  </conditionalFormatting>
  <conditionalFormatting sqref="D260">
    <cfRule type="cellIs" dxfId="2609" priority="2581" stopIfTrue="1" operator="equal">
      <formula>"P"</formula>
    </cfRule>
  </conditionalFormatting>
  <conditionalFormatting sqref="D261">
    <cfRule type="cellIs" dxfId="2608" priority="2580" stopIfTrue="1" operator="equal">
      <formula>"P"</formula>
    </cfRule>
  </conditionalFormatting>
  <conditionalFormatting sqref="D260">
    <cfRule type="cellIs" dxfId="2607" priority="2579" stopIfTrue="1" operator="equal">
      <formula>"P"</formula>
    </cfRule>
  </conditionalFormatting>
  <conditionalFormatting sqref="D260">
    <cfRule type="cellIs" dxfId="2606" priority="2578" stopIfTrue="1" operator="equal">
      <formula>"P"</formula>
    </cfRule>
  </conditionalFormatting>
  <conditionalFormatting sqref="D264">
    <cfRule type="cellIs" dxfId="2605" priority="2573" stopIfTrue="1" operator="equal">
      <formula>"P"</formula>
    </cfRule>
  </conditionalFormatting>
  <conditionalFormatting sqref="D262">
    <cfRule type="cellIs" dxfId="2604" priority="2572" stopIfTrue="1" operator="equal">
      <formula>"P"</formula>
    </cfRule>
  </conditionalFormatting>
  <conditionalFormatting sqref="D261">
    <cfRule type="cellIs" dxfId="2603" priority="2571" stopIfTrue="1" operator="equal">
      <formula>"P"</formula>
    </cfRule>
  </conditionalFormatting>
  <conditionalFormatting sqref="D260">
    <cfRule type="cellIs" dxfId="2602" priority="2570" stopIfTrue="1" operator="equal">
      <formula>"P"</formula>
    </cfRule>
  </conditionalFormatting>
  <conditionalFormatting sqref="D258">
    <cfRule type="cellIs" dxfId="2601" priority="2569" stopIfTrue="1" operator="equal">
      <formula>"P"</formula>
    </cfRule>
  </conditionalFormatting>
  <conditionalFormatting sqref="D258">
    <cfRule type="cellIs" dxfId="2600" priority="2533" stopIfTrue="1" operator="equal">
      <formula>"P"</formula>
    </cfRule>
  </conditionalFormatting>
  <conditionalFormatting sqref="D257">
    <cfRule type="cellIs" dxfId="2599" priority="2529" stopIfTrue="1" operator="equal">
      <formula>"P"</formula>
    </cfRule>
  </conditionalFormatting>
  <conditionalFormatting sqref="D258">
    <cfRule type="cellIs" dxfId="2598" priority="2535" stopIfTrue="1" operator="equal">
      <formula>"P"</formula>
    </cfRule>
  </conditionalFormatting>
  <conditionalFormatting sqref="D259">
    <cfRule type="cellIs" dxfId="2597" priority="2536" stopIfTrue="1" operator="equal">
      <formula>"P"</formula>
    </cfRule>
  </conditionalFormatting>
  <conditionalFormatting sqref="D257">
    <cfRule type="cellIs" dxfId="2596" priority="2534" stopIfTrue="1" operator="equal">
      <formula>"P"</formula>
    </cfRule>
  </conditionalFormatting>
  <conditionalFormatting sqref="D257">
    <cfRule type="cellIs" dxfId="2595" priority="2532" stopIfTrue="1" operator="equal">
      <formula>"P"</formula>
    </cfRule>
  </conditionalFormatting>
  <conditionalFormatting sqref="D258">
    <cfRule type="cellIs" dxfId="2594" priority="2531" stopIfTrue="1" operator="equal">
      <formula>"P"</formula>
    </cfRule>
  </conditionalFormatting>
  <conditionalFormatting sqref="D257">
    <cfRule type="cellIs" dxfId="2593" priority="2530" stopIfTrue="1" operator="equal">
      <formula>"P"</formula>
    </cfRule>
  </conditionalFormatting>
  <conditionalFormatting sqref="D261">
    <cfRule type="cellIs" dxfId="2592" priority="2568" stopIfTrue="1" operator="equal">
      <formula>"P"</formula>
    </cfRule>
  </conditionalFormatting>
  <conditionalFormatting sqref="D260">
    <cfRule type="cellIs" dxfId="2591" priority="2567" stopIfTrue="1" operator="equal">
      <formula>"P"</formula>
    </cfRule>
  </conditionalFormatting>
  <conditionalFormatting sqref="D259">
    <cfRule type="cellIs" dxfId="2590" priority="2566" stopIfTrue="1" operator="equal">
      <formula>"P"</formula>
    </cfRule>
  </conditionalFormatting>
  <conditionalFormatting sqref="D257">
    <cfRule type="cellIs" dxfId="2589" priority="2565" stopIfTrue="1" operator="equal">
      <formula>"P"</formula>
    </cfRule>
  </conditionalFormatting>
  <conditionalFormatting sqref="D261">
    <cfRule type="cellIs" dxfId="2588" priority="2564" stopIfTrue="1" operator="equal">
      <formula>"P"</formula>
    </cfRule>
  </conditionalFormatting>
  <conditionalFormatting sqref="D260">
    <cfRule type="cellIs" dxfId="2587" priority="2563" stopIfTrue="1" operator="equal">
      <formula>"P"</formula>
    </cfRule>
  </conditionalFormatting>
  <conditionalFormatting sqref="D259">
    <cfRule type="cellIs" dxfId="2586" priority="2562" stopIfTrue="1" operator="equal">
      <formula>"P"</formula>
    </cfRule>
  </conditionalFormatting>
  <conditionalFormatting sqref="D260">
    <cfRule type="cellIs" dxfId="2585" priority="2561" stopIfTrue="1" operator="equal">
      <formula>"P"</formula>
    </cfRule>
  </conditionalFormatting>
  <conditionalFormatting sqref="D259">
    <cfRule type="cellIs" dxfId="2584" priority="2560" stopIfTrue="1" operator="equal">
      <formula>"P"</formula>
    </cfRule>
  </conditionalFormatting>
  <conditionalFormatting sqref="D261">
    <cfRule type="cellIs" dxfId="2583" priority="2559" stopIfTrue="1" operator="equal">
      <formula>"P"</formula>
    </cfRule>
  </conditionalFormatting>
  <conditionalFormatting sqref="D260">
    <cfRule type="cellIs" dxfId="2582" priority="2558" stopIfTrue="1" operator="equal">
      <formula>"P"</formula>
    </cfRule>
  </conditionalFormatting>
  <conditionalFormatting sqref="D259">
    <cfRule type="cellIs" dxfId="2581" priority="2557" stopIfTrue="1" operator="equal">
      <formula>"P"</formula>
    </cfRule>
  </conditionalFormatting>
  <conditionalFormatting sqref="D257">
    <cfRule type="cellIs" dxfId="2580" priority="2556" stopIfTrue="1" operator="equal">
      <formula>"P"</formula>
    </cfRule>
  </conditionalFormatting>
  <conditionalFormatting sqref="D260">
    <cfRule type="cellIs" dxfId="2579" priority="2555" stopIfTrue="1" operator="equal">
      <formula>"P"</formula>
    </cfRule>
  </conditionalFormatting>
  <conditionalFormatting sqref="D259">
    <cfRule type="cellIs" dxfId="2578" priority="2554" stopIfTrue="1" operator="equal">
      <formula>"P"</formula>
    </cfRule>
  </conditionalFormatting>
  <conditionalFormatting sqref="D258">
    <cfRule type="cellIs" dxfId="2577" priority="2553" stopIfTrue="1" operator="equal">
      <formula>"P"</formula>
    </cfRule>
  </conditionalFormatting>
  <conditionalFormatting sqref="D260">
    <cfRule type="cellIs" dxfId="2576" priority="2552" stopIfTrue="1" operator="equal">
      <formula>"P"</formula>
    </cfRule>
  </conditionalFormatting>
  <conditionalFormatting sqref="D259">
    <cfRule type="cellIs" dxfId="2575" priority="2551" stopIfTrue="1" operator="equal">
      <formula>"P"</formula>
    </cfRule>
  </conditionalFormatting>
  <conditionalFormatting sqref="D258">
    <cfRule type="cellIs" dxfId="2574" priority="2550" stopIfTrue="1" operator="equal">
      <formula>"P"</formula>
    </cfRule>
  </conditionalFormatting>
  <conditionalFormatting sqref="D259">
    <cfRule type="cellIs" dxfId="2573" priority="2549" stopIfTrue="1" operator="equal">
      <formula>"P"</formula>
    </cfRule>
  </conditionalFormatting>
  <conditionalFormatting sqref="D258">
    <cfRule type="cellIs" dxfId="2572" priority="2548" stopIfTrue="1" operator="equal">
      <formula>"P"</formula>
    </cfRule>
  </conditionalFormatting>
  <conditionalFormatting sqref="D260">
    <cfRule type="cellIs" dxfId="2571" priority="2547" stopIfTrue="1" operator="equal">
      <formula>"P"</formula>
    </cfRule>
  </conditionalFormatting>
  <conditionalFormatting sqref="D259">
    <cfRule type="cellIs" dxfId="2570" priority="2546" stopIfTrue="1" operator="equal">
      <formula>"P"</formula>
    </cfRule>
  </conditionalFormatting>
  <conditionalFormatting sqref="D258">
    <cfRule type="cellIs" dxfId="2569" priority="2545" stopIfTrue="1" operator="equal">
      <formula>"P"</formula>
    </cfRule>
  </conditionalFormatting>
  <conditionalFormatting sqref="D259">
    <cfRule type="cellIs" dxfId="2568" priority="2544" stopIfTrue="1" operator="equal">
      <formula>"P"</formula>
    </cfRule>
  </conditionalFormatting>
  <conditionalFormatting sqref="D258">
    <cfRule type="cellIs" dxfId="2567" priority="2543" stopIfTrue="1" operator="equal">
      <formula>"P"</formula>
    </cfRule>
  </conditionalFormatting>
  <conditionalFormatting sqref="D257">
    <cfRule type="cellIs" dxfId="2566" priority="2542" stopIfTrue="1" operator="equal">
      <formula>"P"</formula>
    </cfRule>
  </conditionalFormatting>
  <conditionalFormatting sqref="D259">
    <cfRule type="cellIs" dxfId="2565" priority="2541" stopIfTrue="1" operator="equal">
      <formula>"P"</formula>
    </cfRule>
  </conditionalFormatting>
  <conditionalFormatting sqref="D258">
    <cfRule type="cellIs" dxfId="2564" priority="2540" stopIfTrue="1" operator="equal">
      <formula>"P"</formula>
    </cfRule>
  </conditionalFormatting>
  <conditionalFormatting sqref="D257">
    <cfRule type="cellIs" dxfId="2563" priority="2539" stopIfTrue="1" operator="equal">
      <formula>"P"</formula>
    </cfRule>
  </conditionalFormatting>
  <conditionalFormatting sqref="D258">
    <cfRule type="cellIs" dxfId="2562" priority="2538" stopIfTrue="1" operator="equal">
      <formula>"P"</formula>
    </cfRule>
  </conditionalFormatting>
  <conditionalFormatting sqref="D257">
    <cfRule type="cellIs" dxfId="2561" priority="2537" stopIfTrue="1" operator="equal">
      <formula>"P"</formula>
    </cfRule>
  </conditionalFormatting>
  <conditionalFormatting sqref="D261">
    <cfRule type="cellIs" dxfId="2560" priority="2528" stopIfTrue="1" operator="equal">
      <formula>"P"</formula>
    </cfRule>
  </conditionalFormatting>
  <conditionalFormatting sqref="D260">
    <cfRule type="cellIs" dxfId="2559" priority="2527" stopIfTrue="1" operator="equal">
      <formula>"P"</formula>
    </cfRule>
  </conditionalFormatting>
  <conditionalFormatting sqref="D259">
    <cfRule type="cellIs" dxfId="2558" priority="2526" stopIfTrue="1" operator="equal">
      <formula>"P"</formula>
    </cfRule>
  </conditionalFormatting>
  <conditionalFormatting sqref="D257">
    <cfRule type="cellIs" dxfId="2557" priority="2525" stopIfTrue="1" operator="equal">
      <formula>"P"</formula>
    </cfRule>
  </conditionalFormatting>
  <conditionalFormatting sqref="D257">
    <cfRule type="cellIs" dxfId="2556" priority="2495" stopIfTrue="1" operator="equal">
      <formula>"P"</formula>
    </cfRule>
  </conditionalFormatting>
  <conditionalFormatting sqref="D257">
    <cfRule type="cellIs" dxfId="2555" priority="2496" stopIfTrue="1" operator="equal">
      <formula>"P"</formula>
    </cfRule>
  </conditionalFormatting>
  <conditionalFormatting sqref="D258">
    <cfRule type="cellIs" dxfId="2554" priority="2497" stopIfTrue="1" operator="equal">
      <formula>"P"</formula>
    </cfRule>
  </conditionalFormatting>
  <conditionalFormatting sqref="D257">
    <cfRule type="cellIs" dxfId="2553" priority="2494" stopIfTrue="1" operator="equal">
      <formula>"P"</formula>
    </cfRule>
  </conditionalFormatting>
  <conditionalFormatting sqref="D260">
    <cfRule type="cellIs" dxfId="2552" priority="2524" stopIfTrue="1" operator="equal">
      <formula>"P"</formula>
    </cfRule>
  </conditionalFormatting>
  <conditionalFormatting sqref="D259">
    <cfRule type="cellIs" dxfId="2551" priority="2523" stopIfTrue="1" operator="equal">
      <formula>"P"</formula>
    </cfRule>
  </conditionalFormatting>
  <conditionalFormatting sqref="D258">
    <cfRule type="cellIs" dxfId="2550" priority="2522" stopIfTrue="1" operator="equal">
      <formula>"P"</formula>
    </cfRule>
  </conditionalFormatting>
  <conditionalFormatting sqref="D260">
    <cfRule type="cellIs" dxfId="2549" priority="2521" stopIfTrue="1" operator="equal">
      <formula>"P"</formula>
    </cfRule>
  </conditionalFormatting>
  <conditionalFormatting sqref="D259">
    <cfRule type="cellIs" dxfId="2548" priority="2520" stopIfTrue="1" operator="equal">
      <formula>"P"</formula>
    </cfRule>
  </conditionalFormatting>
  <conditionalFormatting sqref="D258">
    <cfRule type="cellIs" dxfId="2547" priority="2519" stopIfTrue="1" operator="equal">
      <formula>"P"</formula>
    </cfRule>
  </conditionalFormatting>
  <conditionalFormatting sqref="D259">
    <cfRule type="cellIs" dxfId="2546" priority="2518" stopIfTrue="1" operator="equal">
      <formula>"P"</formula>
    </cfRule>
  </conditionalFormatting>
  <conditionalFormatting sqref="D258">
    <cfRule type="cellIs" dxfId="2545" priority="2517" stopIfTrue="1" operator="equal">
      <formula>"P"</formula>
    </cfRule>
  </conditionalFormatting>
  <conditionalFormatting sqref="D260">
    <cfRule type="cellIs" dxfId="2544" priority="2516" stopIfTrue="1" operator="equal">
      <formula>"P"</formula>
    </cfRule>
  </conditionalFormatting>
  <conditionalFormatting sqref="D259">
    <cfRule type="cellIs" dxfId="2543" priority="2515" stopIfTrue="1" operator="equal">
      <formula>"P"</formula>
    </cfRule>
  </conditionalFormatting>
  <conditionalFormatting sqref="D258">
    <cfRule type="cellIs" dxfId="2542" priority="2514" stopIfTrue="1" operator="equal">
      <formula>"P"</formula>
    </cfRule>
  </conditionalFormatting>
  <conditionalFormatting sqref="D259">
    <cfRule type="cellIs" dxfId="2541" priority="2513" stopIfTrue="1" operator="equal">
      <formula>"P"</formula>
    </cfRule>
  </conditionalFormatting>
  <conditionalFormatting sqref="D258">
    <cfRule type="cellIs" dxfId="2540" priority="2512" stopIfTrue="1" operator="equal">
      <formula>"P"</formula>
    </cfRule>
  </conditionalFormatting>
  <conditionalFormatting sqref="D257">
    <cfRule type="cellIs" dxfId="2539" priority="2511" stopIfTrue="1" operator="equal">
      <formula>"P"</formula>
    </cfRule>
  </conditionalFormatting>
  <conditionalFormatting sqref="D259">
    <cfRule type="cellIs" dxfId="2538" priority="2510" stopIfTrue="1" operator="equal">
      <formula>"P"</formula>
    </cfRule>
  </conditionalFormatting>
  <conditionalFormatting sqref="D258">
    <cfRule type="cellIs" dxfId="2537" priority="2509" stopIfTrue="1" operator="equal">
      <formula>"P"</formula>
    </cfRule>
  </conditionalFormatting>
  <conditionalFormatting sqref="D257">
    <cfRule type="cellIs" dxfId="2536" priority="2508" stopIfTrue="1" operator="equal">
      <formula>"P"</formula>
    </cfRule>
  </conditionalFormatting>
  <conditionalFormatting sqref="D258">
    <cfRule type="cellIs" dxfId="2535" priority="2507" stopIfTrue="1" operator="equal">
      <formula>"P"</formula>
    </cfRule>
  </conditionalFormatting>
  <conditionalFormatting sqref="D257">
    <cfRule type="cellIs" dxfId="2534" priority="2506" stopIfTrue="1" operator="equal">
      <formula>"P"</formula>
    </cfRule>
  </conditionalFormatting>
  <conditionalFormatting sqref="D259">
    <cfRule type="cellIs" dxfId="2533" priority="2505" stopIfTrue="1" operator="equal">
      <formula>"P"</formula>
    </cfRule>
  </conditionalFormatting>
  <conditionalFormatting sqref="D258">
    <cfRule type="cellIs" dxfId="2532" priority="2504" stopIfTrue="1" operator="equal">
      <formula>"P"</formula>
    </cfRule>
  </conditionalFormatting>
  <conditionalFormatting sqref="D257">
    <cfRule type="cellIs" dxfId="2531" priority="2503" stopIfTrue="1" operator="equal">
      <formula>"P"</formula>
    </cfRule>
  </conditionalFormatting>
  <conditionalFormatting sqref="D258">
    <cfRule type="cellIs" dxfId="2530" priority="2502" stopIfTrue="1" operator="equal">
      <formula>"P"</formula>
    </cfRule>
  </conditionalFormatting>
  <conditionalFormatting sqref="D257">
    <cfRule type="cellIs" dxfId="2529" priority="2501" stopIfTrue="1" operator="equal">
      <formula>"P"</formula>
    </cfRule>
  </conditionalFormatting>
  <conditionalFormatting sqref="D258">
    <cfRule type="cellIs" dxfId="2528" priority="2500" stopIfTrue="1" operator="equal">
      <formula>"P"</formula>
    </cfRule>
  </conditionalFormatting>
  <conditionalFormatting sqref="D257">
    <cfRule type="cellIs" dxfId="2527" priority="2499" stopIfTrue="1" operator="equal">
      <formula>"P"</formula>
    </cfRule>
  </conditionalFormatting>
  <conditionalFormatting sqref="D257">
    <cfRule type="cellIs" dxfId="2526" priority="2498" stopIfTrue="1" operator="equal">
      <formula>"P"</formula>
    </cfRule>
  </conditionalFormatting>
  <conditionalFormatting sqref="D263">
    <cfRule type="cellIs" dxfId="2525" priority="2493" stopIfTrue="1" operator="equal">
      <formula>"P"</formula>
    </cfRule>
  </conditionalFormatting>
  <conditionalFormatting sqref="D262">
    <cfRule type="cellIs" dxfId="2524" priority="2492" stopIfTrue="1" operator="equal">
      <formula>"P"</formula>
    </cfRule>
  </conditionalFormatting>
  <conditionalFormatting sqref="D261">
    <cfRule type="cellIs" dxfId="2523" priority="2491" stopIfTrue="1" operator="equal">
      <formula>"P"</formula>
    </cfRule>
  </conditionalFormatting>
  <conditionalFormatting sqref="D259">
    <cfRule type="cellIs" dxfId="2522" priority="2490" stopIfTrue="1" operator="equal">
      <formula>"P"</formula>
    </cfRule>
  </conditionalFormatting>
  <conditionalFormatting sqref="D259">
    <cfRule type="cellIs" dxfId="2521" priority="2452" stopIfTrue="1" operator="equal">
      <formula>"P"</formula>
    </cfRule>
  </conditionalFormatting>
  <conditionalFormatting sqref="D258">
    <cfRule type="cellIs" dxfId="2520" priority="2446" stopIfTrue="1" operator="equal">
      <formula>"P"</formula>
    </cfRule>
  </conditionalFormatting>
  <conditionalFormatting sqref="D259">
    <cfRule type="cellIs" dxfId="2519" priority="2454" stopIfTrue="1" operator="equal">
      <formula>"P"</formula>
    </cfRule>
  </conditionalFormatting>
  <conditionalFormatting sqref="D260">
    <cfRule type="cellIs" dxfId="2518" priority="2455" stopIfTrue="1" operator="equal">
      <formula>"P"</formula>
    </cfRule>
  </conditionalFormatting>
  <conditionalFormatting sqref="D258">
    <cfRule type="cellIs" dxfId="2517" priority="2453" stopIfTrue="1" operator="equal">
      <formula>"P"</formula>
    </cfRule>
  </conditionalFormatting>
  <conditionalFormatting sqref="D258">
    <cfRule type="cellIs" dxfId="2516" priority="2451" stopIfTrue="1" operator="equal">
      <formula>"P"</formula>
    </cfRule>
  </conditionalFormatting>
  <conditionalFormatting sqref="D257">
    <cfRule type="cellIs" dxfId="2515" priority="2450" stopIfTrue="1" operator="equal">
      <formula>"P"</formula>
    </cfRule>
  </conditionalFormatting>
  <conditionalFormatting sqref="D259">
    <cfRule type="cellIs" dxfId="2514" priority="2449" stopIfTrue="1" operator="equal">
      <formula>"P"</formula>
    </cfRule>
  </conditionalFormatting>
  <conditionalFormatting sqref="D257">
    <cfRule type="cellIs" dxfId="2513" priority="2447" stopIfTrue="1" operator="equal">
      <formula>"P"</formula>
    </cfRule>
  </conditionalFormatting>
  <conditionalFormatting sqref="D258">
    <cfRule type="cellIs" dxfId="2512" priority="2448" stopIfTrue="1" operator="equal">
      <formula>"P"</formula>
    </cfRule>
  </conditionalFormatting>
  <conditionalFormatting sqref="D262">
    <cfRule type="cellIs" dxfId="2511" priority="2489" stopIfTrue="1" operator="equal">
      <formula>"P"</formula>
    </cfRule>
  </conditionalFormatting>
  <conditionalFormatting sqref="D261">
    <cfRule type="cellIs" dxfId="2510" priority="2488" stopIfTrue="1" operator="equal">
      <formula>"P"</formula>
    </cfRule>
  </conditionalFormatting>
  <conditionalFormatting sqref="D260">
    <cfRule type="cellIs" dxfId="2509" priority="2487" stopIfTrue="1" operator="equal">
      <formula>"P"</formula>
    </cfRule>
  </conditionalFormatting>
  <conditionalFormatting sqref="D258">
    <cfRule type="cellIs" dxfId="2508" priority="2486" stopIfTrue="1" operator="equal">
      <formula>"P"</formula>
    </cfRule>
  </conditionalFormatting>
  <conditionalFormatting sqref="D262">
    <cfRule type="cellIs" dxfId="2507" priority="2485" stopIfTrue="1" operator="equal">
      <formula>"P"</formula>
    </cfRule>
  </conditionalFormatting>
  <conditionalFormatting sqref="D261">
    <cfRule type="cellIs" dxfId="2506" priority="2484" stopIfTrue="1" operator="equal">
      <formula>"P"</formula>
    </cfRule>
  </conditionalFormatting>
  <conditionalFormatting sqref="D260">
    <cfRule type="cellIs" dxfId="2505" priority="2483" stopIfTrue="1" operator="equal">
      <formula>"P"</formula>
    </cfRule>
  </conditionalFormatting>
  <conditionalFormatting sqref="D261">
    <cfRule type="cellIs" dxfId="2504" priority="2482" stopIfTrue="1" operator="equal">
      <formula>"P"</formula>
    </cfRule>
  </conditionalFormatting>
  <conditionalFormatting sqref="D260">
    <cfRule type="cellIs" dxfId="2503" priority="2481" stopIfTrue="1" operator="equal">
      <formula>"P"</formula>
    </cfRule>
  </conditionalFormatting>
  <conditionalFormatting sqref="D262">
    <cfRule type="cellIs" dxfId="2502" priority="2480" stopIfTrue="1" operator="equal">
      <formula>"P"</formula>
    </cfRule>
  </conditionalFormatting>
  <conditionalFormatting sqref="D261">
    <cfRule type="cellIs" dxfId="2501" priority="2479" stopIfTrue="1" operator="equal">
      <formula>"P"</formula>
    </cfRule>
  </conditionalFormatting>
  <conditionalFormatting sqref="D260">
    <cfRule type="cellIs" dxfId="2500" priority="2478" stopIfTrue="1" operator="equal">
      <formula>"P"</formula>
    </cfRule>
  </conditionalFormatting>
  <conditionalFormatting sqref="D258">
    <cfRule type="cellIs" dxfId="2499" priority="2477" stopIfTrue="1" operator="equal">
      <formula>"P"</formula>
    </cfRule>
  </conditionalFormatting>
  <conditionalFormatting sqref="D261">
    <cfRule type="cellIs" dxfId="2498" priority="2476" stopIfTrue="1" operator="equal">
      <formula>"P"</formula>
    </cfRule>
  </conditionalFormatting>
  <conditionalFormatting sqref="D260">
    <cfRule type="cellIs" dxfId="2497" priority="2475" stopIfTrue="1" operator="equal">
      <formula>"P"</formula>
    </cfRule>
  </conditionalFormatting>
  <conditionalFormatting sqref="D259">
    <cfRule type="cellIs" dxfId="2496" priority="2474" stopIfTrue="1" operator="equal">
      <formula>"P"</formula>
    </cfRule>
  </conditionalFormatting>
  <conditionalFormatting sqref="D257">
    <cfRule type="cellIs" dxfId="2495" priority="2473" stopIfTrue="1" operator="equal">
      <formula>"P"</formula>
    </cfRule>
  </conditionalFormatting>
  <conditionalFormatting sqref="D261">
    <cfRule type="cellIs" dxfId="2494" priority="2472" stopIfTrue="1" operator="equal">
      <formula>"P"</formula>
    </cfRule>
  </conditionalFormatting>
  <conditionalFormatting sqref="D260">
    <cfRule type="cellIs" dxfId="2493" priority="2471" stopIfTrue="1" operator="equal">
      <formula>"P"</formula>
    </cfRule>
  </conditionalFormatting>
  <conditionalFormatting sqref="D259">
    <cfRule type="cellIs" dxfId="2492" priority="2470" stopIfTrue="1" operator="equal">
      <formula>"P"</formula>
    </cfRule>
  </conditionalFormatting>
  <conditionalFormatting sqref="D260">
    <cfRule type="cellIs" dxfId="2491" priority="2469" stopIfTrue="1" operator="equal">
      <formula>"P"</formula>
    </cfRule>
  </conditionalFormatting>
  <conditionalFormatting sqref="D259">
    <cfRule type="cellIs" dxfId="2490" priority="2468" stopIfTrue="1" operator="equal">
      <formula>"P"</formula>
    </cfRule>
  </conditionalFormatting>
  <conditionalFormatting sqref="D261">
    <cfRule type="cellIs" dxfId="2489" priority="2467" stopIfTrue="1" operator="equal">
      <formula>"P"</formula>
    </cfRule>
  </conditionalFormatting>
  <conditionalFormatting sqref="D260">
    <cfRule type="cellIs" dxfId="2488" priority="2466" stopIfTrue="1" operator="equal">
      <formula>"P"</formula>
    </cfRule>
  </conditionalFormatting>
  <conditionalFormatting sqref="D259">
    <cfRule type="cellIs" dxfId="2487" priority="2465" stopIfTrue="1" operator="equal">
      <formula>"P"</formula>
    </cfRule>
  </conditionalFormatting>
  <conditionalFormatting sqref="D257">
    <cfRule type="cellIs" dxfId="2486" priority="2464" stopIfTrue="1" operator="equal">
      <formula>"P"</formula>
    </cfRule>
  </conditionalFormatting>
  <conditionalFormatting sqref="D260">
    <cfRule type="cellIs" dxfId="2485" priority="2463" stopIfTrue="1" operator="equal">
      <formula>"P"</formula>
    </cfRule>
  </conditionalFormatting>
  <conditionalFormatting sqref="D259">
    <cfRule type="cellIs" dxfId="2484" priority="2462" stopIfTrue="1" operator="equal">
      <formula>"P"</formula>
    </cfRule>
  </conditionalFormatting>
  <conditionalFormatting sqref="D258">
    <cfRule type="cellIs" dxfId="2483" priority="2461" stopIfTrue="1" operator="equal">
      <formula>"P"</formula>
    </cfRule>
  </conditionalFormatting>
  <conditionalFormatting sqref="D260">
    <cfRule type="cellIs" dxfId="2482" priority="2460" stopIfTrue="1" operator="equal">
      <formula>"P"</formula>
    </cfRule>
  </conditionalFormatting>
  <conditionalFormatting sqref="D259">
    <cfRule type="cellIs" dxfId="2481" priority="2459" stopIfTrue="1" operator="equal">
      <formula>"P"</formula>
    </cfRule>
  </conditionalFormatting>
  <conditionalFormatting sqref="D258">
    <cfRule type="cellIs" dxfId="2480" priority="2458" stopIfTrue="1" operator="equal">
      <formula>"P"</formula>
    </cfRule>
  </conditionalFormatting>
  <conditionalFormatting sqref="D259">
    <cfRule type="cellIs" dxfId="2479" priority="2457" stopIfTrue="1" operator="equal">
      <formula>"P"</formula>
    </cfRule>
  </conditionalFormatting>
  <conditionalFormatting sqref="D258">
    <cfRule type="cellIs" dxfId="2478" priority="2456" stopIfTrue="1" operator="equal">
      <formula>"P"</formula>
    </cfRule>
  </conditionalFormatting>
  <conditionalFormatting sqref="D257">
    <cfRule type="cellIs" dxfId="2477" priority="2445" stopIfTrue="1" operator="equal">
      <formula>"P"</formula>
    </cfRule>
  </conditionalFormatting>
  <conditionalFormatting sqref="D262">
    <cfRule type="cellIs" dxfId="2476" priority="2444" stopIfTrue="1" operator="equal">
      <formula>"P"</formula>
    </cfRule>
  </conditionalFormatting>
  <conditionalFormatting sqref="D261">
    <cfRule type="cellIs" dxfId="2475" priority="2443" stopIfTrue="1" operator="equal">
      <formula>"P"</formula>
    </cfRule>
  </conditionalFormatting>
  <conditionalFormatting sqref="D260">
    <cfRule type="cellIs" dxfId="2474" priority="2442" stopIfTrue="1" operator="equal">
      <formula>"P"</formula>
    </cfRule>
  </conditionalFormatting>
  <conditionalFormatting sqref="D258">
    <cfRule type="cellIs" dxfId="2473" priority="2441" stopIfTrue="1" operator="equal">
      <formula>"P"</formula>
    </cfRule>
  </conditionalFormatting>
  <conditionalFormatting sqref="D258">
    <cfRule type="cellIs" dxfId="2472" priority="2405" stopIfTrue="1" operator="equal">
      <formula>"P"</formula>
    </cfRule>
  </conditionalFormatting>
  <conditionalFormatting sqref="D257">
    <cfRule type="cellIs" dxfId="2471" priority="2401" stopIfTrue="1" operator="equal">
      <formula>"P"</formula>
    </cfRule>
  </conditionalFormatting>
  <conditionalFormatting sqref="D258">
    <cfRule type="cellIs" dxfId="2470" priority="2407" stopIfTrue="1" operator="equal">
      <formula>"P"</formula>
    </cfRule>
  </conditionalFormatting>
  <conditionalFormatting sqref="D259">
    <cfRule type="cellIs" dxfId="2469" priority="2408" stopIfTrue="1" operator="equal">
      <formula>"P"</formula>
    </cfRule>
  </conditionalFormatting>
  <conditionalFormatting sqref="D257">
    <cfRule type="cellIs" dxfId="2468" priority="2406" stopIfTrue="1" operator="equal">
      <formula>"P"</formula>
    </cfRule>
  </conditionalFormatting>
  <conditionalFormatting sqref="D257">
    <cfRule type="cellIs" dxfId="2467" priority="2404" stopIfTrue="1" operator="equal">
      <formula>"P"</formula>
    </cfRule>
  </conditionalFormatting>
  <conditionalFormatting sqref="D258">
    <cfRule type="cellIs" dxfId="2466" priority="2403" stopIfTrue="1" operator="equal">
      <formula>"P"</formula>
    </cfRule>
  </conditionalFormatting>
  <conditionalFormatting sqref="D257">
    <cfRule type="cellIs" dxfId="2465" priority="2402" stopIfTrue="1" operator="equal">
      <formula>"P"</formula>
    </cfRule>
  </conditionalFormatting>
  <conditionalFormatting sqref="D261">
    <cfRule type="cellIs" dxfId="2464" priority="2440" stopIfTrue="1" operator="equal">
      <formula>"P"</formula>
    </cfRule>
  </conditionalFormatting>
  <conditionalFormatting sqref="D260">
    <cfRule type="cellIs" dxfId="2463" priority="2439" stopIfTrue="1" operator="equal">
      <formula>"P"</formula>
    </cfRule>
  </conditionalFormatting>
  <conditionalFormatting sqref="D259">
    <cfRule type="cellIs" dxfId="2462" priority="2438" stopIfTrue="1" operator="equal">
      <formula>"P"</formula>
    </cfRule>
  </conditionalFormatting>
  <conditionalFormatting sqref="D257">
    <cfRule type="cellIs" dxfId="2461" priority="2437" stopIfTrue="1" operator="equal">
      <formula>"P"</formula>
    </cfRule>
  </conditionalFormatting>
  <conditionalFormatting sqref="D261">
    <cfRule type="cellIs" dxfId="2460" priority="2436" stopIfTrue="1" operator="equal">
      <formula>"P"</formula>
    </cfRule>
  </conditionalFormatting>
  <conditionalFormatting sqref="D260">
    <cfRule type="cellIs" dxfId="2459" priority="2435" stopIfTrue="1" operator="equal">
      <formula>"P"</formula>
    </cfRule>
  </conditionalFormatting>
  <conditionalFormatting sqref="D259">
    <cfRule type="cellIs" dxfId="2458" priority="2434" stopIfTrue="1" operator="equal">
      <formula>"P"</formula>
    </cfRule>
  </conditionalFormatting>
  <conditionalFormatting sqref="D260">
    <cfRule type="cellIs" dxfId="2457" priority="2433" stopIfTrue="1" operator="equal">
      <formula>"P"</formula>
    </cfRule>
  </conditionalFormatting>
  <conditionalFormatting sqref="D259">
    <cfRule type="cellIs" dxfId="2456" priority="2432" stopIfTrue="1" operator="equal">
      <formula>"P"</formula>
    </cfRule>
  </conditionalFormatting>
  <conditionalFormatting sqref="D261">
    <cfRule type="cellIs" dxfId="2455" priority="2431" stopIfTrue="1" operator="equal">
      <formula>"P"</formula>
    </cfRule>
  </conditionalFormatting>
  <conditionalFormatting sqref="D260">
    <cfRule type="cellIs" dxfId="2454" priority="2430" stopIfTrue="1" operator="equal">
      <formula>"P"</formula>
    </cfRule>
  </conditionalFormatting>
  <conditionalFormatting sqref="D259">
    <cfRule type="cellIs" dxfId="2453" priority="2429" stopIfTrue="1" operator="equal">
      <formula>"P"</formula>
    </cfRule>
  </conditionalFormatting>
  <conditionalFormatting sqref="D257">
    <cfRule type="cellIs" dxfId="2452" priority="2428" stopIfTrue="1" operator="equal">
      <formula>"P"</formula>
    </cfRule>
  </conditionalFormatting>
  <conditionalFormatting sqref="D260">
    <cfRule type="cellIs" dxfId="2451" priority="2427" stopIfTrue="1" operator="equal">
      <formula>"P"</formula>
    </cfRule>
  </conditionalFormatting>
  <conditionalFormatting sqref="D259">
    <cfRule type="cellIs" dxfId="2450" priority="2426" stopIfTrue="1" operator="equal">
      <formula>"P"</formula>
    </cfRule>
  </conditionalFormatting>
  <conditionalFormatting sqref="D258">
    <cfRule type="cellIs" dxfId="2449" priority="2425" stopIfTrue="1" operator="equal">
      <formula>"P"</formula>
    </cfRule>
  </conditionalFormatting>
  <conditionalFormatting sqref="D260">
    <cfRule type="cellIs" dxfId="2448" priority="2424" stopIfTrue="1" operator="equal">
      <formula>"P"</formula>
    </cfRule>
  </conditionalFormatting>
  <conditionalFormatting sqref="D259">
    <cfRule type="cellIs" dxfId="2447" priority="2423" stopIfTrue="1" operator="equal">
      <formula>"P"</formula>
    </cfRule>
  </conditionalFormatting>
  <conditionalFormatting sqref="D258">
    <cfRule type="cellIs" dxfId="2446" priority="2422" stopIfTrue="1" operator="equal">
      <formula>"P"</formula>
    </cfRule>
  </conditionalFormatting>
  <conditionalFormatting sqref="D259">
    <cfRule type="cellIs" dxfId="2445" priority="2421" stopIfTrue="1" operator="equal">
      <formula>"P"</formula>
    </cfRule>
  </conditionalFormatting>
  <conditionalFormatting sqref="D258">
    <cfRule type="cellIs" dxfId="2444" priority="2420" stopIfTrue="1" operator="equal">
      <formula>"P"</formula>
    </cfRule>
  </conditionalFormatting>
  <conditionalFormatting sqref="D260">
    <cfRule type="cellIs" dxfId="2443" priority="2419" stopIfTrue="1" operator="equal">
      <formula>"P"</formula>
    </cfRule>
  </conditionalFormatting>
  <conditionalFormatting sqref="D259">
    <cfRule type="cellIs" dxfId="2442" priority="2418" stopIfTrue="1" operator="equal">
      <formula>"P"</formula>
    </cfRule>
  </conditionalFormatting>
  <conditionalFormatting sqref="D258">
    <cfRule type="cellIs" dxfId="2441" priority="2417" stopIfTrue="1" operator="equal">
      <formula>"P"</formula>
    </cfRule>
  </conditionalFormatting>
  <conditionalFormatting sqref="D259">
    <cfRule type="cellIs" dxfId="2440" priority="2416" stopIfTrue="1" operator="equal">
      <formula>"P"</formula>
    </cfRule>
  </conditionalFormatting>
  <conditionalFormatting sqref="D258">
    <cfRule type="cellIs" dxfId="2439" priority="2415" stopIfTrue="1" operator="equal">
      <formula>"P"</formula>
    </cfRule>
  </conditionalFormatting>
  <conditionalFormatting sqref="D257">
    <cfRule type="cellIs" dxfId="2438" priority="2414" stopIfTrue="1" operator="equal">
      <formula>"P"</formula>
    </cfRule>
  </conditionalFormatting>
  <conditionalFormatting sqref="D259">
    <cfRule type="cellIs" dxfId="2437" priority="2413" stopIfTrue="1" operator="equal">
      <formula>"P"</formula>
    </cfRule>
  </conditionalFormatting>
  <conditionalFormatting sqref="D258">
    <cfRule type="cellIs" dxfId="2436" priority="2412" stopIfTrue="1" operator="equal">
      <formula>"P"</formula>
    </cfRule>
  </conditionalFormatting>
  <conditionalFormatting sqref="D257">
    <cfRule type="cellIs" dxfId="2435" priority="2411" stopIfTrue="1" operator="equal">
      <formula>"P"</formula>
    </cfRule>
  </conditionalFormatting>
  <conditionalFormatting sqref="D258">
    <cfRule type="cellIs" dxfId="2434" priority="2410" stopIfTrue="1" operator="equal">
      <formula>"P"</formula>
    </cfRule>
  </conditionalFormatting>
  <conditionalFormatting sqref="D257">
    <cfRule type="cellIs" dxfId="2433" priority="2409" stopIfTrue="1" operator="equal">
      <formula>"P"</formula>
    </cfRule>
  </conditionalFormatting>
  <conditionalFormatting sqref="D262">
    <cfRule type="cellIs" dxfId="2432" priority="2400" stopIfTrue="1" operator="equal">
      <formula>"P"</formula>
    </cfRule>
  </conditionalFormatting>
  <conditionalFormatting sqref="D263">
    <cfRule type="cellIs" dxfId="2431" priority="2399" stopIfTrue="1" operator="equal">
      <formula>"P"</formula>
    </cfRule>
  </conditionalFormatting>
  <conditionalFormatting sqref="D262">
    <cfRule type="cellIs" dxfId="2430" priority="2398" stopIfTrue="1" operator="equal">
      <formula>"P"</formula>
    </cfRule>
  </conditionalFormatting>
  <conditionalFormatting sqref="D261">
    <cfRule type="cellIs" dxfId="2429" priority="2397" stopIfTrue="1" operator="equal">
      <formula>"P"</formula>
    </cfRule>
  </conditionalFormatting>
  <conditionalFormatting sqref="D259">
    <cfRule type="cellIs" dxfId="2428" priority="2396" stopIfTrue="1" operator="equal">
      <formula>"P"</formula>
    </cfRule>
  </conditionalFormatting>
  <conditionalFormatting sqref="D259">
    <cfRule type="cellIs" dxfId="2427" priority="2366" stopIfTrue="1" operator="equal">
      <formula>"P"</formula>
    </cfRule>
  </conditionalFormatting>
  <conditionalFormatting sqref="D259">
    <cfRule type="cellIs" dxfId="2426" priority="2367" stopIfTrue="1" operator="equal">
      <formula>"P"</formula>
    </cfRule>
  </conditionalFormatting>
  <conditionalFormatting sqref="D260">
    <cfRule type="cellIs" dxfId="2425" priority="2368" stopIfTrue="1" operator="equal">
      <formula>"P"</formula>
    </cfRule>
  </conditionalFormatting>
  <conditionalFormatting sqref="D259">
    <cfRule type="cellIs" dxfId="2424" priority="2365" stopIfTrue="1" operator="equal">
      <formula>"P"</formula>
    </cfRule>
  </conditionalFormatting>
  <conditionalFormatting sqref="D262">
    <cfRule type="cellIs" dxfId="2423" priority="2395" stopIfTrue="1" operator="equal">
      <formula>"P"</formula>
    </cfRule>
  </conditionalFormatting>
  <conditionalFormatting sqref="D261">
    <cfRule type="cellIs" dxfId="2422" priority="2394" stopIfTrue="1" operator="equal">
      <formula>"P"</formula>
    </cfRule>
  </conditionalFormatting>
  <conditionalFormatting sqref="D260">
    <cfRule type="cellIs" dxfId="2421" priority="2393" stopIfTrue="1" operator="equal">
      <formula>"P"</formula>
    </cfRule>
  </conditionalFormatting>
  <conditionalFormatting sqref="D262">
    <cfRule type="cellIs" dxfId="2420" priority="2392" stopIfTrue="1" operator="equal">
      <formula>"P"</formula>
    </cfRule>
  </conditionalFormatting>
  <conditionalFormatting sqref="D261">
    <cfRule type="cellIs" dxfId="2419" priority="2391" stopIfTrue="1" operator="equal">
      <formula>"P"</formula>
    </cfRule>
  </conditionalFormatting>
  <conditionalFormatting sqref="D260">
    <cfRule type="cellIs" dxfId="2418" priority="2390" stopIfTrue="1" operator="equal">
      <formula>"P"</formula>
    </cfRule>
  </conditionalFormatting>
  <conditionalFormatting sqref="D261">
    <cfRule type="cellIs" dxfId="2417" priority="2389" stopIfTrue="1" operator="equal">
      <formula>"P"</formula>
    </cfRule>
  </conditionalFormatting>
  <conditionalFormatting sqref="D260">
    <cfRule type="cellIs" dxfId="2416" priority="2388" stopIfTrue="1" operator="equal">
      <formula>"P"</formula>
    </cfRule>
  </conditionalFormatting>
  <conditionalFormatting sqref="D262">
    <cfRule type="cellIs" dxfId="2415" priority="2387" stopIfTrue="1" operator="equal">
      <formula>"P"</formula>
    </cfRule>
  </conditionalFormatting>
  <conditionalFormatting sqref="D261">
    <cfRule type="cellIs" dxfId="2414" priority="2386" stopIfTrue="1" operator="equal">
      <formula>"P"</formula>
    </cfRule>
  </conditionalFormatting>
  <conditionalFormatting sqref="D260">
    <cfRule type="cellIs" dxfId="2413" priority="2385" stopIfTrue="1" operator="equal">
      <formula>"P"</formula>
    </cfRule>
  </conditionalFormatting>
  <conditionalFormatting sqref="D261">
    <cfRule type="cellIs" dxfId="2412" priority="2384" stopIfTrue="1" operator="equal">
      <formula>"P"</formula>
    </cfRule>
  </conditionalFormatting>
  <conditionalFormatting sqref="D260">
    <cfRule type="cellIs" dxfId="2411" priority="2383" stopIfTrue="1" operator="equal">
      <formula>"P"</formula>
    </cfRule>
  </conditionalFormatting>
  <conditionalFormatting sqref="D259">
    <cfRule type="cellIs" dxfId="2410" priority="2382" stopIfTrue="1" operator="equal">
      <formula>"P"</formula>
    </cfRule>
  </conditionalFormatting>
  <conditionalFormatting sqref="D261">
    <cfRule type="cellIs" dxfId="2409" priority="2381" stopIfTrue="1" operator="equal">
      <formula>"P"</formula>
    </cfRule>
  </conditionalFormatting>
  <conditionalFormatting sqref="D260">
    <cfRule type="cellIs" dxfId="2408" priority="2380" stopIfTrue="1" operator="equal">
      <formula>"P"</formula>
    </cfRule>
  </conditionalFormatting>
  <conditionalFormatting sqref="D259">
    <cfRule type="cellIs" dxfId="2407" priority="2379" stopIfTrue="1" operator="equal">
      <formula>"P"</formula>
    </cfRule>
  </conditionalFormatting>
  <conditionalFormatting sqref="D260">
    <cfRule type="cellIs" dxfId="2406" priority="2378" stopIfTrue="1" operator="equal">
      <formula>"P"</formula>
    </cfRule>
  </conditionalFormatting>
  <conditionalFormatting sqref="D259">
    <cfRule type="cellIs" dxfId="2405" priority="2377" stopIfTrue="1" operator="equal">
      <formula>"P"</formula>
    </cfRule>
  </conditionalFormatting>
  <conditionalFormatting sqref="D261">
    <cfRule type="cellIs" dxfId="2404" priority="2376" stopIfTrue="1" operator="equal">
      <formula>"P"</formula>
    </cfRule>
  </conditionalFormatting>
  <conditionalFormatting sqref="D260">
    <cfRule type="cellIs" dxfId="2403" priority="2375" stopIfTrue="1" operator="equal">
      <formula>"P"</formula>
    </cfRule>
  </conditionalFormatting>
  <conditionalFormatting sqref="D259">
    <cfRule type="cellIs" dxfId="2402" priority="2374" stopIfTrue="1" operator="equal">
      <formula>"P"</formula>
    </cfRule>
  </conditionalFormatting>
  <conditionalFormatting sqref="D260">
    <cfRule type="cellIs" dxfId="2401" priority="2373" stopIfTrue="1" operator="equal">
      <formula>"P"</formula>
    </cfRule>
  </conditionalFormatting>
  <conditionalFormatting sqref="D259">
    <cfRule type="cellIs" dxfId="2400" priority="2372" stopIfTrue="1" operator="equal">
      <formula>"P"</formula>
    </cfRule>
  </conditionalFormatting>
  <conditionalFormatting sqref="D260">
    <cfRule type="cellIs" dxfId="2399" priority="2371" stopIfTrue="1" operator="equal">
      <formula>"P"</formula>
    </cfRule>
  </conditionalFormatting>
  <conditionalFormatting sqref="D259">
    <cfRule type="cellIs" dxfId="2398" priority="2370" stopIfTrue="1" operator="equal">
      <formula>"P"</formula>
    </cfRule>
  </conditionalFormatting>
  <conditionalFormatting sqref="D259">
    <cfRule type="cellIs" dxfId="2397" priority="2369" stopIfTrue="1" operator="equal">
      <formula>"P"</formula>
    </cfRule>
  </conditionalFormatting>
  <conditionalFormatting sqref="D262">
    <cfRule type="cellIs" dxfId="2396" priority="2364" stopIfTrue="1" operator="equal">
      <formula>"P"</formula>
    </cfRule>
  </conditionalFormatting>
  <conditionalFormatting sqref="D261">
    <cfRule type="cellIs" dxfId="2395" priority="2363" stopIfTrue="1" operator="equal">
      <formula>"P"</formula>
    </cfRule>
  </conditionalFormatting>
  <conditionalFormatting sqref="D260">
    <cfRule type="cellIs" dxfId="2394" priority="2362" stopIfTrue="1" operator="equal">
      <formula>"P"</formula>
    </cfRule>
  </conditionalFormatting>
  <conditionalFormatting sqref="D259">
    <cfRule type="cellIs" dxfId="2393" priority="2341" stopIfTrue="1" operator="equal">
      <formula>"P"</formula>
    </cfRule>
  </conditionalFormatting>
  <conditionalFormatting sqref="D261">
    <cfRule type="cellIs" dxfId="2392" priority="2361" stopIfTrue="1" operator="equal">
      <formula>"P"</formula>
    </cfRule>
  </conditionalFormatting>
  <conditionalFormatting sqref="D260">
    <cfRule type="cellIs" dxfId="2391" priority="2360" stopIfTrue="1" operator="equal">
      <formula>"P"</formula>
    </cfRule>
  </conditionalFormatting>
  <conditionalFormatting sqref="D259">
    <cfRule type="cellIs" dxfId="2390" priority="2359" stopIfTrue="1" operator="equal">
      <formula>"P"</formula>
    </cfRule>
  </conditionalFormatting>
  <conditionalFormatting sqref="D261">
    <cfRule type="cellIs" dxfId="2389" priority="2358" stopIfTrue="1" operator="equal">
      <formula>"P"</formula>
    </cfRule>
  </conditionalFormatting>
  <conditionalFormatting sqref="D260">
    <cfRule type="cellIs" dxfId="2388" priority="2357" stopIfTrue="1" operator="equal">
      <formula>"P"</formula>
    </cfRule>
  </conditionalFormatting>
  <conditionalFormatting sqref="D259">
    <cfRule type="cellIs" dxfId="2387" priority="2356" stopIfTrue="1" operator="equal">
      <formula>"P"</formula>
    </cfRule>
  </conditionalFormatting>
  <conditionalFormatting sqref="D260">
    <cfRule type="cellIs" dxfId="2386" priority="2355" stopIfTrue="1" operator="equal">
      <formula>"P"</formula>
    </cfRule>
  </conditionalFormatting>
  <conditionalFormatting sqref="D259">
    <cfRule type="cellIs" dxfId="2385" priority="2354" stopIfTrue="1" operator="equal">
      <formula>"P"</formula>
    </cfRule>
  </conditionalFormatting>
  <conditionalFormatting sqref="D261">
    <cfRule type="cellIs" dxfId="2384" priority="2353" stopIfTrue="1" operator="equal">
      <formula>"P"</formula>
    </cfRule>
  </conditionalFormatting>
  <conditionalFormatting sqref="D260">
    <cfRule type="cellIs" dxfId="2383" priority="2352" stopIfTrue="1" operator="equal">
      <formula>"P"</formula>
    </cfRule>
  </conditionalFormatting>
  <conditionalFormatting sqref="D259">
    <cfRule type="cellIs" dxfId="2382" priority="2351" stopIfTrue="1" operator="equal">
      <formula>"P"</formula>
    </cfRule>
  </conditionalFormatting>
  <conditionalFormatting sqref="D260">
    <cfRule type="cellIs" dxfId="2381" priority="2350" stopIfTrue="1" operator="equal">
      <formula>"P"</formula>
    </cfRule>
  </conditionalFormatting>
  <conditionalFormatting sqref="D259">
    <cfRule type="cellIs" dxfId="2380" priority="2349" stopIfTrue="1" operator="equal">
      <formula>"P"</formula>
    </cfRule>
  </conditionalFormatting>
  <conditionalFormatting sqref="D260">
    <cfRule type="cellIs" dxfId="2379" priority="2348" stopIfTrue="1" operator="equal">
      <formula>"P"</formula>
    </cfRule>
  </conditionalFormatting>
  <conditionalFormatting sqref="D259">
    <cfRule type="cellIs" dxfId="2378" priority="2347" stopIfTrue="1" operator="equal">
      <formula>"P"</formula>
    </cfRule>
  </conditionalFormatting>
  <conditionalFormatting sqref="D259">
    <cfRule type="cellIs" dxfId="2377" priority="2346" stopIfTrue="1" operator="equal">
      <formula>"P"</formula>
    </cfRule>
  </conditionalFormatting>
  <conditionalFormatting sqref="D260">
    <cfRule type="cellIs" dxfId="2376" priority="2345" stopIfTrue="1" operator="equal">
      <formula>"P"</formula>
    </cfRule>
  </conditionalFormatting>
  <conditionalFormatting sqref="D259">
    <cfRule type="cellIs" dxfId="2375" priority="2344" stopIfTrue="1" operator="equal">
      <formula>"P"</formula>
    </cfRule>
  </conditionalFormatting>
  <conditionalFormatting sqref="D259">
    <cfRule type="cellIs" dxfId="2374" priority="2343" stopIfTrue="1" operator="equal">
      <formula>"P"</formula>
    </cfRule>
  </conditionalFormatting>
  <conditionalFormatting sqref="D259">
    <cfRule type="cellIs" dxfId="2373" priority="2342" stopIfTrue="1" operator="equal">
      <formula>"P"</formula>
    </cfRule>
  </conditionalFormatting>
  <conditionalFormatting sqref="D264">
    <cfRule type="cellIs" dxfId="2372" priority="2340" stopIfTrue="1" operator="equal">
      <formula>"P"</formula>
    </cfRule>
  </conditionalFormatting>
  <conditionalFormatting sqref="D263">
    <cfRule type="cellIs" dxfId="2371" priority="2339" stopIfTrue="1" operator="equal">
      <formula>"P"</formula>
    </cfRule>
  </conditionalFormatting>
  <conditionalFormatting sqref="D262">
    <cfRule type="cellIs" dxfId="2370" priority="2338" stopIfTrue="1" operator="equal">
      <formula>"P"</formula>
    </cfRule>
  </conditionalFormatting>
  <conditionalFormatting sqref="D260">
    <cfRule type="cellIs" dxfId="2369" priority="2337" stopIfTrue="1" operator="equal">
      <formula>"P"</formula>
    </cfRule>
  </conditionalFormatting>
  <conditionalFormatting sqref="D260">
    <cfRule type="cellIs" dxfId="2368" priority="2301" stopIfTrue="1" operator="equal">
      <formula>"P"</formula>
    </cfRule>
  </conditionalFormatting>
  <conditionalFormatting sqref="D259">
    <cfRule type="cellIs" dxfId="2367" priority="2297" stopIfTrue="1" operator="equal">
      <formula>"P"</formula>
    </cfRule>
  </conditionalFormatting>
  <conditionalFormatting sqref="D260">
    <cfRule type="cellIs" dxfId="2366" priority="2303" stopIfTrue="1" operator="equal">
      <formula>"P"</formula>
    </cfRule>
  </conditionalFormatting>
  <conditionalFormatting sqref="D261">
    <cfRule type="cellIs" dxfId="2365" priority="2304" stopIfTrue="1" operator="equal">
      <formula>"P"</formula>
    </cfRule>
  </conditionalFormatting>
  <conditionalFormatting sqref="D259">
    <cfRule type="cellIs" dxfId="2364" priority="2302" stopIfTrue="1" operator="equal">
      <formula>"P"</formula>
    </cfRule>
  </conditionalFormatting>
  <conditionalFormatting sqref="D259">
    <cfRule type="cellIs" dxfId="2363" priority="2300" stopIfTrue="1" operator="equal">
      <formula>"P"</formula>
    </cfRule>
  </conditionalFormatting>
  <conditionalFormatting sqref="D260">
    <cfRule type="cellIs" dxfId="2362" priority="2299" stopIfTrue="1" operator="equal">
      <formula>"P"</formula>
    </cfRule>
  </conditionalFormatting>
  <conditionalFormatting sqref="D259">
    <cfRule type="cellIs" dxfId="2361" priority="2298" stopIfTrue="1" operator="equal">
      <formula>"P"</formula>
    </cfRule>
  </conditionalFormatting>
  <conditionalFormatting sqref="D263">
    <cfRule type="cellIs" dxfId="2360" priority="2336" stopIfTrue="1" operator="equal">
      <formula>"P"</formula>
    </cfRule>
  </conditionalFormatting>
  <conditionalFormatting sqref="D262">
    <cfRule type="cellIs" dxfId="2359" priority="2335" stopIfTrue="1" operator="equal">
      <formula>"P"</formula>
    </cfRule>
  </conditionalFormatting>
  <conditionalFormatting sqref="D261">
    <cfRule type="cellIs" dxfId="2358" priority="2334" stopIfTrue="1" operator="equal">
      <formula>"P"</formula>
    </cfRule>
  </conditionalFormatting>
  <conditionalFormatting sqref="D259">
    <cfRule type="cellIs" dxfId="2357" priority="2333" stopIfTrue="1" operator="equal">
      <formula>"P"</formula>
    </cfRule>
  </conditionalFormatting>
  <conditionalFormatting sqref="D263">
    <cfRule type="cellIs" dxfId="2356" priority="2332" stopIfTrue="1" operator="equal">
      <formula>"P"</formula>
    </cfRule>
  </conditionalFormatting>
  <conditionalFormatting sqref="D262">
    <cfRule type="cellIs" dxfId="2355" priority="2331" stopIfTrue="1" operator="equal">
      <formula>"P"</formula>
    </cfRule>
  </conditionalFormatting>
  <conditionalFormatting sqref="D261">
    <cfRule type="cellIs" dxfId="2354" priority="2330" stopIfTrue="1" operator="equal">
      <formula>"P"</formula>
    </cfRule>
  </conditionalFormatting>
  <conditionalFormatting sqref="D262">
    <cfRule type="cellIs" dxfId="2353" priority="2329" stopIfTrue="1" operator="equal">
      <formula>"P"</formula>
    </cfRule>
  </conditionalFormatting>
  <conditionalFormatting sqref="D261">
    <cfRule type="cellIs" dxfId="2352" priority="2328" stopIfTrue="1" operator="equal">
      <formula>"P"</formula>
    </cfRule>
  </conditionalFormatting>
  <conditionalFormatting sqref="D263">
    <cfRule type="cellIs" dxfId="2351" priority="2327" stopIfTrue="1" operator="equal">
      <formula>"P"</formula>
    </cfRule>
  </conditionalFormatting>
  <conditionalFormatting sqref="D262">
    <cfRule type="cellIs" dxfId="2350" priority="2326" stopIfTrue="1" operator="equal">
      <formula>"P"</formula>
    </cfRule>
  </conditionalFormatting>
  <conditionalFormatting sqref="D261">
    <cfRule type="cellIs" dxfId="2349" priority="2325" stopIfTrue="1" operator="equal">
      <formula>"P"</formula>
    </cfRule>
  </conditionalFormatting>
  <conditionalFormatting sqref="D259">
    <cfRule type="cellIs" dxfId="2348" priority="2324" stopIfTrue="1" operator="equal">
      <formula>"P"</formula>
    </cfRule>
  </conditionalFormatting>
  <conditionalFormatting sqref="D262">
    <cfRule type="cellIs" dxfId="2347" priority="2323" stopIfTrue="1" operator="equal">
      <formula>"P"</formula>
    </cfRule>
  </conditionalFormatting>
  <conditionalFormatting sqref="D261">
    <cfRule type="cellIs" dxfId="2346" priority="2322" stopIfTrue="1" operator="equal">
      <formula>"P"</formula>
    </cfRule>
  </conditionalFormatting>
  <conditionalFormatting sqref="D260">
    <cfRule type="cellIs" dxfId="2345" priority="2321" stopIfTrue="1" operator="equal">
      <formula>"P"</formula>
    </cfRule>
  </conditionalFormatting>
  <conditionalFormatting sqref="D262">
    <cfRule type="cellIs" dxfId="2344" priority="2320" stopIfTrue="1" operator="equal">
      <formula>"P"</formula>
    </cfRule>
  </conditionalFormatting>
  <conditionalFormatting sqref="D261">
    <cfRule type="cellIs" dxfId="2343" priority="2319" stopIfTrue="1" operator="equal">
      <formula>"P"</formula>
    </cfRule>
  </conditionalFormatting>
  <conditionalFormatting sqref="D260">
    <cfRule type="cellIs" dxfId="2342" priority="2318" stopIfTrue="1" operator="equal">
      <formula>"P"</formula>
    </cfRule>
  </conditionalFormatting>
  <conditionalFormatting sqref="D261">
    <cfRule type="cellIs" dxfId="2341" priority="2317" stopIfTrue="1" operator="equal">
      <formula>"P"</formula>
    </cfRule>
  </conditionalFormatting>
  <conditionalFormatting sqref="D260">
    <cfRule type="cellIs" dxfId="2340" priority="2316" stopIfTrue="1" operator="equal">
      <formula>"P"</formula>
    </cfRule>
  </conditionalFormatting>
  <conditionalFormatting sqref="D262">
    <cfRule type="cellIs" dxfId="2339" priority="2315" stopIfTrue="1" operator="equal">
      <formula>"P"</formula>
    </cfRule>
  </conditionalFormatting>
  <conditionalFormatting sqref="D261">
    <cfRule type="cellIs" dxfId="2338" priority="2314" stopIfTrue="1" operator="equal">
      <formula>"P"</formula>
    </cfRule>
  </conditionalFormatting>
  <conditionalFormatting sqref="D260">
    <cfRule type="cellIs" dxfId="2337" priority="2313" stopIfTrue="1" operator="equal">
      <formula>"P"</formula>
    </cfRule>
  </conditionalFormatting>
  <conditionalFormatting sqref="D261">
    <cfRule type="cellIs" dxfId="2336" priority="2312" stopIfTrue="1" operator="equal">
      <formula>"P"</formula>
    </cfRule>
  </conditionalFormatting>
  <conditionalFormatting sqref="D260">
    <cfRule type="cellIs" dxfId="2335" priority="2311" stopIfTrue="1" operator="equal">
      <formula>"P"</formula>
    </cfRule>
  </conditionalFormatting>
  <conditionalFormatting sqref="D259">
    <cfRule type="cellIs" dxfId="2334" priority="2310" stopIfTrue="1" operator="equal">
      <formula>"P"</formula>
    </cfRule>
  </conditionalFormatting>
  <conditionalFormatting sqref="D261">
    <cfRule type="cellIs" dxfId="2333" priority="2309" stopIfTrue="1" operator="equal">
      <formula>"P"</formula>
    </cfRule>
  </conditionalFormatting>
  <conditionalFormatting sqref="D260">
    <cfRule type="cellIs" dxfId="2332" priority="2308" stopIfTrue="1" operator="equal">
      <formula>"P"</formula>
    </cfRule>
  </conditionalFormatting>
  <conditionalFormatting sqref="D259">
    <cfRule type="cellIs" dxfId="2331" priority="2307" stopIfTrue="1" operator="equal">
      <formula>"P"</formula>
    </cfRule>
  </conditionalFormatting>
  <conditionalFormatting sqref="D260">
    <cfRule type="cellIs" dxfId="2330" priority="2306" stopIfTrue="1" operator="equal">
      <formula>"P"</formula>
    </cfRule>
  </conditionalFormatting>
  <conditionalFormatting sqref="D259">
    <cfRule type="cellIs" dxfId="2329" priority="2305" stopIfTrue="1" operator="equal">
      <formula>"P"</formula>
    </cfRule>
  </conditionalFormatting>
  <conditionalFormatting sqref="D263">
    <cfRule type="cellIs" dxfId="2328" priority="2296" stopIfTrue="1" operator="equal">
      <formula>"P"</formula>
    </cfRule>
  </conditionalFormatting>
  <conditionalFormatting sqref="D262">
    <cfRule type="cellIs" dxfId="2327" priority="2295" stopIfTrue="1" operator="equal">
      <formula>"P"</formula>
    </cfRule>
  </conditionalFormatting>
  <conditionalFormatting sqref="D261">
    <cfRule type="cellIs" dxfId="2326" priority="2294" stopIfTrue="1" operator="equal">
      <formula>"P"</formula>
    </cfRule>
  </conditionalFormatting>
  <conditionalFormatting sqref="D259">
    <cfRule type="cellIs" dxfId="2325" priority="2293" stopIfTrue="1" operator="equal">
      <formula>"P"</formula>
    </cfRule>
  </conditionalFormatting>
  <conditionalFormatting sqref="D259">
    <cfRule type="cellIs" dxfId="2324" priority="2263" stopIfTrue="1" operator="equal">
      <formula>"P"</formula>
    </cfRule>
  </conditionalFormatting>
  <conditionalFormatting sqref="D259">
    <cfRule type="cellIs" dxfId="2323" priority="2264" stopIfTrue="1" operator="equal">
      <formula>"P"</formula>
    </cfRule>
  </conditionalFormatting>
  <conditionalFormatting sqref="D260">
    <cfRule type="cellIs" dxfId="2322" priority="2265" stopIfTrue="1" operator="equal">
      <formula>"P"</formula>
    </cfRule>
  </conditionalFormatting>
  <conditionalFormatting sqref="D259">
    <cfRule type="cellIs" dxfId="2321" priority="2262" stopIfTrue="1" operator="equal">
      <formula>"P"</formula>
    </cfRule>
  </conditionalFormatting>
  <conditionalFormatting sqref="D262">
    <cfRule type="cellIs" dxfId="2320" priority="2292" stopIfTrue="1" operator="equal">
      <formula>"P"</formula>
    </cfRule>
  </conditionalFormatting>
  <conditionalFormatting sqref="D261">
    <cfRule type="cellIs" dxfId="2319" priority="2291" stopIfTrue="1" operator="equal">
      <formula>"P"</formula>
    </cfRule>
  </conditionalFormatting>
  <conditionalFormatting sqref="D260">
    <cfRule type="cellIs" dxfId="2318" priority="2290" stopIfTrue="1" operator="equal">
      <formula>"P"</formula>
    </cfRule>
  </conditionalFormatting>
  <conditionalFormatting sqref="D262">
    <cfRule type="cellIs" dxfId="2317" priority="2289" stopIfTrue="1" operator="equal">
      <formula>"P"</formula>
    </cfRule>
  </conditionalFormatting>
  <conditionalFormatting sqref="D261">
    <cfRule type="cellIs" dxfId="2316" priority="2288" stopIfTrue="1" operator="equal">
      <formula>"P"</formula>
    </cfRule>
  </conditionalFormatting>
  <conditionalFormatting sqref="D260">
    <cfRule type="cellIs" dxfId="2315" priority="2287" stopIfTrue="1" operator="equal">
      <formula>"P"</formula>
    </cfRule>
  </conditionalFormatting>
  <conditionalFormatting sqref="D261">
    <cfRule type="cellIs" dxfId="2314" priority="2286" stopIfTrue="1" operator="equal">
      <formula>"P"</formula>
    </cfRule>
  </conditionalFormatting>
  <conditionalFormatting sqref="D260">
    <cfRule type="cellIs" dxfId="2313" priority="2285" stopIfTrue="1" operator="equal">
      <formula>"P"</formula>
    </cfRule>
  </conditionalFormatting>
  <conditionalFormatting sqref="D262">
    <cfRule type="cellIs" dxfId="2312" priority="2284" stopIfTrue="1" operator="equal">
      <formula>"P"</formula>
    </cfRule>
  </conditionalFormatting>
  <conditionalFormatting sqref="D261">
    <cfRule type="cellIs" dxfId="2311" priority="2283" stopIfTrue="1" operator="equal">
      <formula>"P"</formula>
    </cfRule>
  </conditionalFormatting>
  <conditionalFormatting sqref="D260">
    <cfRule type="cellIs" dxfId="2310" priority="2282" stopIfTrue="1" operator="equal">
      <formula>"P"</formula>
    </cfRule>
  </conditionalFormatting>
  <conditionalFormatting sqref="D261">
    <cfRule type="cellIs" dxfId="2309" priority="2281" stopIfTrue="1" operator="equal">
      <formula>"P"</formula>
    </cfRule>
  </conditionalFormatting>
  <conditionalFormatting sqref="D260">
    <cfRule type="cellIs" dxfId="2308" priority="2280" stopIfTrue="1" operator="equal">
      <formula>"P"</formula>
    </cfRule>
  </conditionalFormatting>
  <conditionalFormatting sqref="D259">
    <cfRule type="cellIs" dxfId="2307" priority="2279" stopIfTrue="1" operator="equal">
      <formula>"P"</formula>
    </cfRule>
  </conditionalFormatting>
  <conditionalFormatting sqref="D261">
    <cfRule type="cellIs" dxfId="2306" priority="2278" stopIfTrue="1" operator="equal">
      <formula>"P"</formula>
    </cfRule>
  </conditionalFormatting>
  <conditionalFormatting sqref="D260">
    <cfRule type="cellIs" dxfId="2305" priority="2277" stopIfTrue="1" operator="equal">
      <formula>"P"</formula>
    </cfRule>
  </conditionalFormatting>
  <conditionalFormatting sqref="D259">
    <cfRule type="cellIs" dxfId="2304" priority="2276" stopIfTrue="1" operator="equal">
      <formula>"P"</formula>
    </cfRule>
  </conditionalFormatting>
  <conditionalFormatting sqref="D260">
    <cfRule type="cellIs" dxfId="2303" priority="2275" stopIfTrue="1" operator="equal">
      <formula>"P"</formula>
    </cfRule>
  </conditionalFormatting>
  <conditionalFormatting sqref="D259">
    <cfRule type="cellIs" dxfId="2302" priority="2274" stopIfTrue="1" operator="equal">
      <formula>"P"</formula>
    </cfRule>
  </conditionalFormatting>
  <conditionalFormatting sqref="D261">
    <cfRule type="cellIs" dxfId="2301" priority="2273" stopIfTrue="1" operator="equal">
      <formula>"P"</formula>
    </cfRule>
  </conditionalFormatting>
  <conditionalFormatting sqref="D260">
    <cfRule type="cellIs" dxfId="2300" priority="2272" stopIfTrue="1" operator="equal">
      <formula>"P"</formula>
    </cfRule>
  </conditionalFormatting>
  <conditionalFormatting sqref="D259">
    <cfRule type="cellIs" dxfId="2299" priority="2271" stopIfTrue="1" operator="equal">
      <formula>"P"</formula>
    </cfRule>
  </conditionalFormatting>
  <conditionalFormatting sqref="D260">
    <cfRule type="cellIs" dxfId="2298" priority="2270" stopIfTrue="1" operator="equal">
      <formula>"P"</formula>
    </cfRule>
  </conditionalFormatting>
  <conditionalFormatting sqref="D259">
    <cfRule type="cellIs" dxfId="2297" priority="2269" stopIfTrue="1" operator="equal">
      <formula>"P"</formula>
    </cfRule>
  </conditionalFormatting>
  <conditionalFormatting sqref="D260">
    <cfRule type="cellIs" dxfId="2296" priority="2268" stopIfTrue="1" operator="equal">
      <formula>"P"</formula>
    </cfRule>
  </conditionalFormatting>
  <conditionalFormatting sqref="D259">
    <cfRule type="cellIs" dxfId="2295" priority="2267" stopIfTrue="1" operator="equal">
      <formula>"P"</formula>
    </cfRule>
  </conditionalFormatting>
  <conditionalFormatting sqref="D259">
    <cfRule type="cellIs" dxfId="2294" priority="2266" stopIfTrue="1" operator="equal">
      <formula>"P"</formula>
    </cfRule>
  </conditionalFormatting>
  <conditionalFormatting sqref="D263">
    <cfRule type="cellIs" dxfId="2293" priority="2261" stopIfTrue="1" operator="equal">
      <formula>"P"</formula>
    </cfRule>
  </conditionalFormatting>
  <conditionalFormatting sqref="D268:D269 D264:D266 D261 D259 D255">
    <cfRule type="cellIs" dxfId="2292" priority="2260" stopIfTrue="1" operator="equal">
      <formula>"P"</formula>
    </cfRule>
  </conditionalFormatting>
  <conditionalFormatting sqref="J249:J265 J268">
    <cfRule type="cellIs" dxfId="2291" priority="2259" stopIfTrue="1" operator="equal">
      <formula>"P"</formula>
    </cfRule>
  </conditionalFormatting>
  <conditionalFormatting sqref="J265:J268">
    <cfRule type="cellIs" dxfId="2290" priority="2258" stopIfTrue="1" operator="equal">
      <formula>"P"</formula>
    </cfRule>
  </conditionalFormatting>
  <conditionalFormatting sqref="D249">
    <cfRule type="cellIs" dxfId="2289" priority="2257" stopIfTrue="1" operator="equal">
      <formula>"P"</formula>
    </cfRule>
  </conditionalFormatting>
  <conditionalFormatting sqref="D249">
    <cfRule type="cellIs" dxfId="2288" priority="2256" stopIfTrue="1" operator="equal">
      <formula>"P"</formula>
    </cfRule>
  </conditionalFormatting>
  <conditionalFormatting sqref="D249">
    <cfRule type="cellIs" dxfId="2287" priority="2255" stopIfTrue="1" operator="equal">
      <formula>"P"</formula>
    </cfRule>
  </conditionalFormatting>
  <conditionalFormatting sqref="D252">
    <cfRule type="cellIs" dxfId="2286" priority="2254" stopIfTrue="1" operator="equal">
      <formula>"P"</formula>
    </cfRule>
  </conditionalFormatting>
  <conditionalFormatting sqref="D252">
    <cfRule type="cellIs" dxfId="2285" priority="2253" stopIfTrue="1" operator="equal">
      <formula>"P"</formula>
    </cfRule>
  </conditionalFormatting>
  <conditionalFormatting sqref="D252">
    <cfRule type="cellIs" dxfId="2284" priority="2252" stopIfTrue="1" operator="equal">
      <formula>"P"</formula>
    </cfRule>
  </conditionalFormatting>
  <conditionalFormatting sqref="D258">
    <cfRule type="cellIs" dxfId="2283" priority="2251" stopIfTrue="1" operator="equal">
      <formula>"P"</formula>
    </cfRule>
  </conditionalFormatting>
  <conditionalFormatting sqref="D258">
    <cfRule type="cellIs" dxfId="2282" priority="2250" stopIfTrue="1" operator="equal">
      <formula>"P"</formula>
    </cfRule>
  </conditionalFormatting>
  <conditionalFormatting sqref="D258">
    <cfRule type="cellIs" dxfId="2281" priority="2249" stopIfTrue="1" operator="equal">
      <formula>"P"</formula>
    </cfRule>
  </conditionalFormatting>
  <conditionalFormatting sqref="X367:X391">
    <cfRule type="cellIs" dxfId="2280" priority="2248" stopIfTrue="1" operator="equal">
      <formula>"P"</formula>
    </cfRule>
  </conditionalFormatting>
  <conditionalFormatting sqref="Q367:Q391">
    <cfRule type="cellIs" dxfId="2279" priority="2247" stopIfTrue="1" operator="equal">
      <formula>"P"</formula>
    </cfRule>
  </conditionalFormatting>
  <conditionalFormatting sqref="J387">
    <cfRule type="cellIs" dxfId="2278" priority="2244" stopIfTrue="1" operator="equal">
      <formula>"P"</formula>
    </cfRule>
  </conditionalFormatting>
  <conditionalFormatting sqref="J386">
    <cfRule type="cellIs" dxfId="2277" priority="2243" stopIfTrue="1" operator="equal">
      <formula>"P"</formula>
    </cfRule>
  </conditionalFormatting>
  <conditionalFormatting sqref="Q501">
    <cfRule type="cellIs" dxfId="2276" priority="2242" stopIfTrue="1" operator="equal">
      <formula>"P"</formula>
    </cfRule>
  </conditionalFormatting>
  <conditionalFormatting sqref="Q480:Q501">
    <cfRule type="cellIs" dxfId="2275" priority="2241" stopIfTrue="1" operator="equal">
      <formula>"P"</formula>
    </cfRule>
  </conditionalFormatting>
  <conditionalFormatting sqref="J503">
    <cfRule type="cellIs" dxfId="2274" priority="2240" stopIfTrue="1" operator="equal">
      <formula>"P"</formula>
    </cfRule>
  </conditionalFormatting>
  <conditionalFormatting sqref="J480:J502">
    <cfRule type="cellIs" dxfId="2273" priority="2239" stopIfTrue="1" operator="equal">
      <formula>"P"</formula>
    </cfRule>
  </conditionalFormatting>
  <conditionalFormatting sqref="D504">
    <cfRule type="cellIs" dxfId="2272" priority="2238" stopIfTrue="1" operator="equal">
      <formula>"P"</formula>
    </cfRule>
  </conditionalFormatting>
  <conditionalFormatting sqref="D503">
    <cfRule type="cellIs" dxfId="2271" priority="2237" stopIfTrue="1" operator="equal">
      <formula>"P"</formula>
    </cfRule>
  </conditionalFormatting>
  <conditionalFormatting sqref="D480:D499">
    <cfRule type="cellIs" dxfId="2270" priority="2236" stopIfTrue="1" operator="equal">
      <formula>"P"</formula>
    </cfRule>
  </conditionalFormatting>
  <conditionalFormatting sqref="J675:J691">
    <cfRule type="cellIs" dxfId="2269" priority="2235" stopIfTrue="1" operator="equal">
      <formula>"P"</formula>
    </cfRule>
  </conditionalFormatting>
  <conditionalFormatting sqref="D675:D691">
    <cfRule type="cellIs" dxfId="2268" priority="2234" stopIfTrue="1" operator="equal">
      <formula>"P"</formula>
    </cfRule>
  </conditionalFormatting>
  <conditionalFormatting sqref="D688">
    <cfRule type="cellIs" dxfId="2267" priority="2233" stopIfTrue="1" operator="equal">
      <formula>"P"</formula>
    </cfRule>
  </conditionalFormatting>
  <conditionalFormatting sqref="D687">
    <cfRule type="cellIs" dxfId="2266" priority="2232" stopIfTrue="1" operator="equal">
      <formula>"P"</formula>
    </cfRule>
  </conditionalFormatting>
  <conditionalFormatting sqref="D687">
    <cfRule type="cellIs" dxfId="2265" priority="2231" stopIfTrue="1" operator="equal">
      <formula>"P"</formula>
    </cfRule>
  </conditionalFormatting>
  <conditionalFormatting sqref="D686">
    <cfRule type="cellIs" dxfId="2264" priority="2230" stopIfTrue="1" operator="equal">
      <formula>"P"</formula>
    </cfRule>
  </conditionalFormatting>
  <conditionalFormatting sqref="D692:D694">
    <cfRule type="cellIs" dxfId="2263" priority="2229" stopIfTrue="1" operator="equal">
      <formula>"P"</formula>
    </cfRule>
  </conditionalFormatting>
  <conditionalFormatting sqref="D694">
    <cfRule type="cellIs" dxfId="2262" priority="2228" stopIfTrue="1" operator="equal">
      <formula>"P"</formula>
    </cfRule>
  </conditionalFormatting>
  <conditionalFormatting sqref="J636">
    <cfRule type="cellIs" dxfId="2261" priority="2227" stopIfTrue="1" operator="equal">
      <formula>"P"</formula>
    </cfRule>
  </conditionalFormatting>
  <conditionalFormatting sqref="J637:J655">
    <cfRule type="cellIs" dxfId="2260" priority="2226" stopIfTrue="1" operator="equal">
      <formula>"P"</formula>
    </cfRule>
  </conditionalFormatting>
  <conditionalFormatting sqref="J652">
    <cfRule type="cellIs" dxfId="2259" priority="2225" stopIfTrue="1" operator="equal">
      <formula>"P"</formula>
    </cfRule>
  </conditionalFormatting>
  <conditionalFormatting sqref="J653">
    <cfRule type="cellIs" dxfId="2258" priority="2224" stopIfTrue="1" operator="equal">
      <formula>"P"</formula>
    </cfRule>
  </conditionalFormatting>
  <conditionalFormatting sqref="J651">
    <cfRule type="cellIs" dxfId="2257" priority="2223" stopIfTrue="1" operator="equal">
      <formula>"P"</formula>
    </cfRule>
  </conditionalFormatting>
  <conditionalFormatting sqref="J652">
    <cfRule type="cellIs" dxfId="2256" priority="2222" stopIfTrue="1" operator="equal">
      <formula>"P"</formula>
    </cfRule>
  </conditionalFormatting>
  <conditionalFormatting sqref="J655">
    <cfRule type="cellIs" dxfId="2255" priority="2221" stopIfTrue="1" operator="equal">
      <formula>"P"</formula>
    </cfRule>
  </conditionalFormatting>
  <conditionalFormatting sqref="J653">
    <cfRule type="cellIs" dxfId="2254" priority="2220" stopIfTrue="1" operator="equal">
      <formula>"P"</formula>
    </cfRule>
  </conditionalFormatting>
  <conditionalFormatting sqref="J654">
    <cfRule type="cellIs" dxfId="2253" priority="2219" stopIfTrue="1" operator="equal">
      <formula>"P"</formula>
    </cfRule>
  </conditionalFormatting>
  <conditionalFormatting sqref="J652">
    <cfRule type="cellIs" dxfId="2252" priority="2218" stopIfTrue="1" operator="equal">
      <formula>"P"</formula>
    </cfRule>
  </conditionalFormatting>
  <conditionalFormatting sqref="J653">
    <cfRule type="cellIs" dxfId="2251" priority="2217" stopIfTrue="1" operator="equal">
      <formula>"P"</formula>
    </cfRule>
  </conditionalFormatting>
  <conditionalFormatting sqref="J651">
    <cfRule type="cellIs" dxfId="2250" priority="2216" stopIfTrue="1" operator="equal">
      <formula>"P"</formula>
    </cfRule>
  </conditionalFormatting>
  <conditionalFormatting sqref="J652">
    <cfRule type="cellIs" dxfId="2249" priority="2215" stopIfTrue="1" operator="equal">
      <formula>"P"</formula>
    </cfRule>
  </conditionalFormatting>
  <conditionalFormatting sqref="J655">
    <cfRule type="cellIs" dxfId="2248" priority="2214" stopIfTrue="1" operator="equal">
      <formula>"P"</formula>
    </cfRule>
  </conditionalFormatting>
  <conditionalFormatting sqref="J650">
    <cfRule type="cellIs" dxfId="2247" priority="2213" stopIfTrue="1" operator="equal">
      <formula>"P"</formula>
    </cfRule>
  </conditionalFormatting>
  <conditionalFormatting sqref="J651">
    <cfRule type="cellIs" dxfId="2246" priority="2212" stopIfTrue="1" operator="equal">
      <formula>"P"</formula>
    </cfRule>
  </conditionalFormatting>
  <conditionalFormatting sqref="J654">
    <cfRule type="cellIs" dxfId="2245" priority="2211" stopIfTrue="1" operator="equal">
      <formula>"P"</formula>
    </cfRule>
  </conditionalFormatting>
  <conditionalFormatting sqref="J652">
    <cfRule type="cellIs" dxfId="2244" priority="2210" stopIfTrue="1" operator="equal">
      <formula>"P"</formula>
    </cfRule>
  </conditionalFormatting>
  <conditionalFormatting sqref="J653">
    <cfRule type="cellIs" dxfId="2243" priority="2209" stopIfTrue="1" operator="equal">
      <formula>"P"</formula>
    </cfRule>
  </conditionalFormatting>
  <conditionalFormatting sqref="J651">
    <cfRule type="cellIs" dxfId="2242" priority="2208" stopIfTrue="1" operator="equal">
      <formula>"P"</formula>
    </cfRule>
  </conditionalFormatting>
  <conditionalFormatting sqref="J652">
    <cfRule type="cellIs" dxfId="2241" priority="2207" stopIfTrue="1" operator="equal">
      <formula>"P"</formula>
    </cfRule>
  </conditionalFormatting>
  <conditionalFormatting sqref="J655">
    <cfRule type="cellIs" dxfId="2240" priority="2206" stopIfTrue="1" operator="equal">
      <formula>"P"</formula>
    </cfRule>
  </conditionalFormatting>
  <conditionalFormatting sqref="J651">
    <cfRule type="cellIs" dxfId="2239" priority="2205" stopIfTrue="1" operator="equal">
      <formula>"P"</formula>
    </cfRule>
  </conditionalFormatting>
  <conditionalFormatting sqref="J652">
    <cfRule type="cellIs" dxfId="2238" priority="2204" stopIfTrue="1" operator="equal">
      <formula>"P"</formula>
    </cfRule>
  </conditionalFormatting>
  <conditionalFormatting sqref="J655">
    <cfRule type="cellIs" dxfId="2237" priority="2203" stopIfTrue="1" operator="equal">
      <formula>"P"</formula>
    </cfRule>
  </conditionalFormatting>
  <conditionalFormatting sqref="J650">
    <cfRule type="cellIs" dxfId="2236" priority="2202" stopIfTrue="1" operator="equal">
      <formula>"P"</formula>
    </cfRule>
  </conditionalFormatting>
  <conditionalFormatting sqref="J651">
    <cfRule type="cellIs" dxfId="2235" priority="2201" stopIfTrue="1" operator="equal">
      <formula>"P"</formula>
    </cfRule>
  </conditionalFormatting>
  <conditionalFormatting sqref="J654">
    <cfRule type="cellIs" dxfId="2234" priority="2200" stopIfTrue="1" operator="equal">
      <formula>"P"</formula>
    </cfRule>
  </conditionalFormatting>
  <conditionalFormatting sqref="J652">
    <cfRule type="cellIs" dxfId="2233" priority="2199" stopIfTrue="1" operator="equal">
      <formula>"P"</formula>
    </cfRule>
  </conditionalFormatting>
  <conditionalFormatting sqref="J653">
    <cfRule type="cellIs" dxfId="2232" priority="2198" stopIfTrue="1" operator="equal">
      <formula>"P"</formula>
    </cfRule>
  </conditionalFormatting>
  <conditionalFormatting sqref="J651">
    <cfRule type="cellIs" dxfId="2231" priority="2197" stopIfTrue="1" operator="equal">
      <formula>"P"</formula>
    </cfRule>
  </conditionalFormatting>
  <conditionalFormatting sqref="J652">
    <cfRule type="cellIs" dxfId="2230" priority="2196" stopIfTrue="1" operator="equal">
      <formula>"P"</formula>
    </cfRule>
  </conditionalFormatting>
  <conditionalFormatting sqref="J655">
    <cfRule type="cellIs" dxfId="2229" priority="2195" stopIfTrue="1" operator="equal">
      <formula>"P"</formula>
    </cfRule>
  </conditionalFormatting>
  <conditionalFormatting sqref="J650">
    <cfRule type="cellIs" dxfId="2228" priority="2194" stopIfTrue="1" operator="equal">
      <formula>"P"</formula>
    </cfRule>
  </conditionalFormatting>
  <conditionalFormatting sqref="J651">
    <cfRule type="cellIs" dxfId="2227" priority="2193" stopIfTrue="1" operator="equal">
      <formula>"P"</formula>
    </cfRule>
  </conditionalFormatting>
  <conditionalFormatting sqref="J654">
    <cfRule type="cellIs" dxfId="2226" priority="2192" stopIfTrue="1" operator="equal">
      <formula>"P"</formula>
    </cfRule>
  </conditionalFormatting>
  <conditionalFormatting sqref="J649">
    <cfRule type="cellIs" dxfId="2225" priority="2191" stopIfTrue="1" operator="equal">
      <formula>"P"</formula>
    </cfRule>
  </conditionalFormatting>
  <conditionalFormatting sqref="J650">
    <cfRule type="cellIs" dxfId="2224" priority="2190" stopIfTrue="1" operator="equal">
      <formula>"P"</formula>
    </cfRule>
  </conditionalFormatting>
  <conditionalFormatting sqref="J653">
    <cfRule type="cellIs" dxfId="2223" priority="2189" stopIfTrue="1" operator="equal">
      <formula>"P"</formula>
    </cfRule>
  </conditionalFormatting>
  <conditionalFormatting sqref="J651">
    <cfRule type="cellIs" dxfId="2222" priority="2188" stopIfTrue="1" operator="equal">
      <formula>"P"</formula>
    </cfRule>
  </conditionalFormatting>
  <conditionalFormatting sqref="J652">
    <cfRule type="cellIs" dxfId="2221" priority="2187" stopIfTrue="1" operator="equal">
      <formula>"P"</formula>
    </cfRule>
  </conditionalFormatting>
  <conditionalFormatting sqref="J650">
    <cfRule type="cellIs" dxfId="2220" priority="2186" stopIfTrue="1" operator="equal">
      <formula>"P"</formula>
    </cfRule>
  </conditionalFormatting>
  <conditionalFormatting sqref="J651">
    <cfRule type="cellIs" dxfId="2219" priority="2185" stopIfTrue="1" operator="equal">
      <formula>"P"</formula>
    </cfRule>
  </conditionalFormatting>
  <conditionalFormatting sqref="J654">
    <cfRule type="cellIs" dxfId="2218" priority="2184" stopIfTrue="1" operator="equal">
      <formula>"P"</formula>
    </cfRule>
  </conditionalFormatting>
  <conditionalFormatting sqref="J655">
    <cfRule type="cellIs" dxfId="2217" priority="2183" stopIfTrue="1" operator="equal">
      <formula>"P"</formula>
    </cfRule>
  </conditionalFormatting>
  <conditionalFormatting sqref="D637:D658">
    <cfRule type="cellIs" dxfId="2216" priority="2182" stopIfTrue="1" operator="equal">
      <formula>"P"</formula>
    </cfRule>
  </conditionalFormatting>
  <conditionalFormatting sqref="D649">
    <cfRule type="cellIs" dxfId="2215" priority="2181" stopIfTrue="1" operator="equal">
      <formula>"P"</formula>
    </cfRule>
  </conditionalFormatting>
  <conditionalFormatting sqref="D648">
    <cfRule type="cellIs" dxfId="2214" priority="2180" stopIfTrue="1" operator="equal">
      <formula>"P"</formula>
    </cfRule>
  </conditionalFormatting>
  <conditionalFormatting sqref="D658">
    <cfRule type="cellIs" dxfId="2213" priority="2179" stopIfTrue="1" operator="equal">
      <formula>"P"</formula>
    </cfRule>
  </conditionalFormatting>
  <conditionalFormatting sqref="D657">
    <cfRule type="cellIs" dxfId="2212" priority="2178" stopIfTrue="1" operator="equal">
      <formula>"P"</formula>
    </cfRule>
  </conditionalFormatting>
  <conditionalFormatting sqref="D648">
    <cfRule type="cellIs" dxfId="2211" priority="2177" stopIfTrue="1" operator="equal">
      <formula>"P"</formula>
    </cfRule>
  </conditionalFormatting>
  <conditionalFormatting sqref="D658">
    <cfRule type="cellIs" dxfId="2210" priority="2176" stopIfTrue="1" operator="equal">
      <formula>"P"</formula>
    </cfRule>
  </conditionalFormatting>
  <conditionalFormatting sqref="D647">
    <cfRule type="cellIs" dxfId="2209" priority="2175" stopIfTrue="1" operator="equal">
      <formula>"P"</formula>
    </cfRule>
  </conditionalFormatting>
  <conditionalFormatting sqref="D657">
    <cfRule type="cellIs" dxfId="2208" priority="2174" stopIfTrue="1" operator="equal">
      <formula>"P"</formula>
    </cfRule>
  </conditionalFormatting>
  <conditionalFormatting sqref="D656">
    <cfRule type="cellIs" dxfId="2207" priority="2173" stopIfTrue="1" operator="equal">
      <formula>"P"</formula>
    </cfRule>
  </conditionalFormatting>
  <conditionalFormatting sqref="D658">
    <cfRule type="cellIs" dxfId="2206" priority="2172" stopIfTrue="1" operator="equal">
      <formula>"P"</formula>
    </cfRule>
  </conditionalFormatting>
  <conditionalFormatting sqref="D657">
    <cfRule type="cellIs" dxfId="2205" priority="2171" stopIfTrue="1" operator="equal">
      <formula>"P"</formula>
    </cfRule>
  </conditionalFormatting>
  <conditionalFormatting sqref="D656">
    <cfRule type="cellIs" dxfId="2204" priority="2170" stopIfTrue="1" operator="equal">
      <formula>"P"</formula>
    </cfRule>
  </conditionalFormatting>
  <conditionalFormatting sqref="D658">
    <cfRule type="cellIs" dxfId="2203" priority="2169" stopIfTrue="1" operator="equal">
      <formula>"P"</formula>
    </cfRule>
  </conditionalFormatting>
  <conditionalFormatting sqref="D657">
    <cfRule type="cellIs" dxfId="2202" priority="2168" stopIfTrue="1" operator="equal">
      <formula>"P"</formula>
    </cfRule>
  </conditionalFormatting>
  <conditionalFormatting sqref="D656">
    <cfRule type="cellIs" dxfId="2201" priority="2167" stopIfTrue="1" operator="equal">
      <formula>"P"</formula>
    </cfRule>
  </conditionalFormatting>
  <conditionalFormatting sqref="D655">
    <cfRule type="cellIs" dxfId="2200" priority="2166" stopIfTrue="1" operator="equal">
      <formula>"P"</formula>
    </cfRule>
  </conditionalFormatting>
  <conditionalFormatting sqref="D650">
    <cfRule type="cellIs" dxfId="2199" priority="2165" stopIfTrue="1" operator="equal">
      <formula>"P"</formula>
    </cfRule>
  </conditionalFormatting>
  <conditionalFormatting sqref="D649">
    <cfRule type="cellIs" dxfId="2198" priority="2164" stopIfTrue="1" operator="equal">
      <formula>"P"</formula>
    </cfRule>
  </conditionalFormatting>
  <conditionalFormatting sqref="D658">
    <cfRule type="cellIs" dxfId="2197" priority="2163" stopIfTrue="1" operator="equal">
      <formula>"P"</formula>
    </cfRule>
  </conditionalFormatting>
  <conditionalFormatting sqref="D649">
    <cfRule type="cellIs" dxfId="2196" priority="2162" stopIfTrue="1" operator="equal">
      <formula>"P"</formula>
    </cfRule>
  </conditionalFormatting>
  <conditionalFormatting sqref="D648">
    <cfRule type="cellIs" dxfId="2195" priority="2161" stopIfTrue="1" operator="equal">
      <formula>"P"</formula>
    </cfRule>
  </conditionalFormatting>
  <conditionalFormatting sqref="D658">
    <cfRule type="cellIs" dxfId="2194" priority="2160" stopIfTrue="1" operator="equal">
      <formula>"P"</formula>
    </cfRule>
  </conditionalFormatting>
  <conditionalFormatting sqref="D657">
    <cfRule type="cellIs" dxfId="2193" priority="2159" stopIfTrue="1" operator="equal">
      <formula>"P"</formula>
    </cfRule>
  </conditionalFormatting>
  <conditionalFormatting sqref="D658">
    <cfRule type="cellIs" dxfId="2192" priority="2158" stopIfTrue="1" operator="equal">
      <formula>"P"</formula>
    </cfRule>
  </conditionalFormatting>
  <conditionalFormatting sqref="D657">
    <cfRule type="cellIs" dxfId="2191" priority="2157" stopIfTrue="1" operator="equal">
      <formula>"P"</formula>
    </cfRule>
  </conditionalFormatting>
  <conditionalFormatting sqref="D658">
    <cfRule type="cellIs" dxfId="2190" priority="2156" stopIfTrue="1" operator="equal">
      <formula>"P"</formula>
    </cfRule>
  </conditionalFormatting>
  <conditionalFormatting sqref="D657">
    <cfRule type="cellIs" dxfId="2189" priority="2155" stopIfTrue="1" operator="equal">
      <formula>"P"</formula>
    </cfRule>
  </conditionalFormatting>
  <conditionalFormatting sqref="D656">
    <cfRule type="cellIs" dxfId="2188" priority="2154" stopIfTrue="1" operator="equal">
      <formula>"P"</formula>
    </cfRule>
  </conditionalFormatting>
  <conditionalFormatting sqref="D636">
    <cfRule type="cellIs" dxfId="2187" priority="2153" stopIfTrue="1" operator="equal">
      <formula>"P"</formula>
    </cfRule>
  </conditionalFormatting>
  <conditionalFormatting sqref="J620">
    <cfRule type="cellIs" dxfId="2186" priority="2152" stopIfTrue="1" operator="equal">
      <formula>"P"</formula>
    </cfRule>
  </conditionalFormatting>
  <conditionalFormatting sqref="J613">
    <cfRule type="cellIs" dxfId="2185" priority="1932" stopIfTrue="1" operator="equal">
      <formula>"P"</formula>
    </cfRule>
  </conditionalFormatting>
  <conditionalFormatting sqref="J616">
    <cfRule type="cellIs" dxfId="2184" priority="1931" stopIfTrue="1" operator="equal">
      <formula>"P"</formula>
    </cfRule>
  </conditionalFormatting>
  <conditionalFormatting sqref="J614">
    <cfRule type="cellIs" dxfId="2183" priority="1930" stopIfTrue="1" operator="equal">
      <formula>"P"</formula>
    </cfRule>
  </conditionalFormatting>
  <conditionalFormatting sqref="J615">
    <cfRule type="cellIs" dxfId="2182" priority="1929" stopIfTrue="1" operator="equal">
      <formula>"P"</formula>
    </cfRule>
  </conditionalFormatting>
  <conditionalFormatting sqref="J612">
    <cfRule type="cellIs" dxfId="2181" priority="1928" stopIfTrue="1" operator="equal">
      <formula>"P"</formula>
    </cfRule>
  </conditionalFormatting>
  <conditionalFormatting sqref="J618">
    <cfRule type="cellIs" dxfId="2180" priority="1927" stopIfTrue="1" operator="equal">
      <formula>"P"</formula>
    </cfRule>
  </conditionalFormatting>
  <conditionalFormatting sqref="J613">
    <cfRule type="cellIs" dxfId="2179" priority="1926" stopIfTrue="1" operator="equal">
      <formula>"P"</formula>
    </cfRule>
  </conditionalFormatting>
  <conditionalFormatting sqref="J616">
    <cfRule type="cellIs" dxfId="2178" priority="1925" stopIfTrue="1" operator="equal">
      <formula>"P"</formula>
    </cfRule>
  </conditionalFormatting>
  <conditionalFormatting sqref="J611">
    <cfRule type="cellIs" dxfId="2177" priority="1924" stopIfTrue="1" operator="equal">
      <formula>"P"</formula>
    </cfRule>
  </conditionalFormatting>
  <conditionalFormatting sqref="J612">
    <cfRule type="cellIs" dxfId="2176" priority="1923" stopIfTrue="1" operator="equal">
      <formula>"P"</formula>
    </cfRule>
  </conditionalFormatting>
  <conditionalFormatting sqref="J615">
    <cfRule type="cellIs" dxfId="2175" priority="1922" stopIfTrue="1" operator="equal">
      <formula>"P"</formula>
    </cfRule>
  </conditionalFormatting>
  <conditionalFormatting sqref="J613">
    <cfRule type="cellIs" dxfId="2174" priority="1921" stopIfTrue="1" operator="equal">
      <formula>"P"</formula>
    </cfRule>
  </conditionalFormatting>
  <conditionalFormatting sqref="J614">
    <cfRule type="cellIs" dxfId="2173" priority="1920" stopIfTrue="1" operator="equal">
      <formula>"P"</formula>
    </cfRule>
  </conditionalFormatting>
  <conditionalFormatting sqref="J617">
    <cfRule type="cellIs" dxfId="2172" priority="1919" stopIfTrue="1" operator="equal">
      <formula>"P"</formula>
    </cfRule>
  </conditionalFormatting>
  <conditionalFormatting sqref="J612">
    <cfRule type="cellIs" dxfId="2171" priority="1918" stopIfTrue="1" operator="equal">
      <formula>"P"</formula>
    </cfRule>
  </conditionalFormatting>
  <conditionalFormatting sqref="J613">
    <cfRule type="cellIs" dxfId="2170" priority="1917" stopIfTrue="1" operator="equal">
      <formula>"P"</formula>
    </cfRule>
  </conditionalFormatting>
  <conditionalFormatting sqref="J620">
    <cfRule type="cellIs" dxfId="2169" priority="2135" stopIfTrue="1" operator="equal">
      <formula>"P"</formula>
    </cfRule>
  </conditionalFormatting>
  <conditionalFormatting sqref="J620">
    <cfRule type="cellIs" dxfId="2168" priority="2134" stopIfTrue="1" operator="equal">
      <formula>"P"</formula>
    </cfRule>
  </conditionalFormatting>
  <conditionalFormatting sqref="J620">
    <cfRule type="cellIs" dxfId="2167" priority="2133" stopIfTrue="1" operator="equal">
      <formula>"P"</formula>
    </cfRule>
  </conditionalFormatting>
  <conditionalFormatting sqref="J620">
    <cfRule type="cellIs" dxfId="2166" priority="2132" stopIfTrue="1" operator="equal">
      <formula>"P"</formula>
    </cfRule>
  </conditionalFormatting>
  <conditionalFormatting sqref="J620">
    <cfRule type="cellIs" dxfId="2165" priority="2131" stopIfTrue="1" operator="equal">
      <formula>"P"</formula>
    </cfRule>
  </conditionalFormatting>
  <conditionalFormatting sqref="J611">
    <cfRule type="cellIs" dxfId="2164" priority="1911" stopIfTrue="1" operator="equal">
      <formula>"P"</formula>
    </cfRule>
  </conditionalFormatting>
  <conditionalFormatting sqref="J614">
    <cfRule type="cellIs" dxfId="2163" priority="1910" stopIfTrue="1" operator="equal">
      <formula>"P"</formula>
    </cfRule>
  </conditionalFormatting>
  <conditionalFormatting sqref="J620">
    <cfRule type="cellIs" dxfId="2162" priority="2128" stopIfTrue="1" operator="equal">
      <formula>"P"</formula>
    </cfRule>
  </conditionalFormatting>
  <conditionalFormatting sqref="J613">
    <cfRule type="cellIs" dxfId="2161" priority="1908" stopIfTrue="1" operator="equal">
      <formula>"P"</formula>
    </cfRule>
  </conditionalFormatting>
  <conditionalFormatting sqref="J611">
    <cfRule type="cellIs" dxfId="2160" priority="1907" stopIfTrue="1" operator="equal">
      <formula>"P"</formula>
    </cfRule>
  </conditionalFormatting>
  <conditionalFormatting sqref="J620">
    <cfRule type="cellIs" dxfId="2159" priority="2125" stopIfTrue="1" operator="equal">
      <formula>"P"</formula>
    </cfRule>
  </conditionalFormatting>
  <conditionalFormatting sqref="J615">
    <cfRule type="cellIs" dxfId="2158" priority="1905" stopIfTrue="1" operator="equal">
      <formula>"P"</formula>
    </cfRule>
  </conditionalFormatting>
  <conditionalFormatting sqref="J618">
    <cfRule type="cellIs" dxfId="2157" priority="1904" stopIfTrue="1" operator="equal">
      <formula>"P"</formula>
    </cfRule>
  </conditionalFormatting>
  <conditionalFormatting sqref="J616">
    <cfRule type="cellIs" dxfId="2156" priority="1903" stopIfTrue="1" operator="equal">
      <formula>"P"</formula>
    </cfRule>
  </conditionalFormatting>
  <conditionalFormatting sqref="J620">
    <cfRule type="cellIs" dxfId="2155" priority="2121" stopIfTrue="1" operator="equal">
      <formula>"P"</formula>
    </cfRule>
  </conditionalFormatting>
  <conditionalFormatting sqref="J611">
    <cfRule type="cellIs" dxfId="2154" priority="1901" stopIfTrue="1" operator="equal">
      <formula>"P"</formula>
    </cfRule>
  </conditionalFormatting>
  <conditionalFormatting sqref="J617">
    <cfRule type="cellIs" dxfId="2153" priority="1900" stopIfTrue="1" operator="equal">
      <formula>"P"</formula>
    </cfRule>
  </conditionalFormatting>
  <conditionalFormatting sqref="J620">
    <cfRule type="cellIs" dxfId="2152" priority="2118" stopIfTrue="1" operator="equal">
      <formula>"P"</formula>
    </cfRule>
  </conditionalFormatting>
  <conditionalFormatting sqref="J615">
    <cfRule type="cellIs" dxfId="2151" priority="1898" stopIfTrue="1" operator="equal">
      <formula>"P"</formula>
    </cfRule>
  </conditionalFormatting>
  <conditionalFormatting sqref="J610">
    <cfRule type="cellIs" dxfId="2150" priority="1897" stopIfTrue="1" operator="equal">
      <formula>"P"</formula>
    </cfRule>
  </conditionalFormatting>
  <conditionalFormatting sqref="J611">
    <cfRule type="cellIs" dxfId="2149" priority="1896" stopIfTrue="1" operator="equal">
      <formula>"P"</formula>
    </cfRule>
  </conditionalFormatting>
  <conditionalFormatting sqref="J612">
    <cfRule type="cellIs" dxfId="2148" priority="1894" stopIfTrue="1" operator="equal">
      <formula>"P"</formula>
    </cfRule>
  </conditionalFormatting>
  <conditionalFormatting sqref="J621">
    <cfRule type="cellIs" dxfId="2147" priority="2113" stopIfTrue="1" operator="equal">
      <formula>"P"</formula>
    </cfRule>
  </conditionalFormatting>
  <conditionalFormatting sqref="D597:D606">
    <cfRule type="cellIs" dxfId="2146" priority="2112" stopIfTrue="1" operator="equal">
      <formula>"P"</formula>
    </cfRule>
  </conditionalFormatting>
  <conditionalFormatting sqref="D607:D618">
    <cfRule type="cellIs" dxfId="2145" priority="2111" stopIfTrue="1" operator="equal">
      <formula>"P"</formula>
    </cfRule>
  </conditionalFormatting>
  <conditionalFormatting sqref="D609">
    <cfRule type="cellIs" dxfId="2144" priority="2110" stopIfTrue="1" operator="equal">
      <formula>"P"</formula>
    </cfRule>
  </conditionalFormatting>
  <conditionalFormatting sqref="D608">
    <cfRule type="cellIs" dxfId="2143" priority="2109" stopIfTrue="1" operator="equal">
      <formula>"P"</formula>
    </cfRule>
  </conditionalFormatting>
  <conditionalFormatting sqref="D618">
    <cfRule type="cellIs" dxfId="2142" priority="2108" stopIfTrue="1" operator="equal">
      <formula>"P"</formula>
    </cfRule>
  </conditionalFormatting>
  <conditionalFormatting sqref="D617">
    <cfRule type="cellIs" dxfId="2141" priority="2107" stopIfTrue="1" operator="equal">
      <formula>"P"</formula>
    </cfRule>
  </conditionalFormatting>
  <conditionalFormatting sqref="D608">
    <cfRule type="cellIs" dxfId="2140" priority="2106" stopIfTrue="1" operator="equal">
      <formula>"P"</formula>
    </cfRule>
  </conditionalFormatting>
  <conditionalFormatting sqref="D618">
    <cfRule type="cellIs" dxfId="2139" priority="2105" stopIfTrue="1" operator="equal">
      <formula>"P"</formula>
    </cfRule>
  </conditionalFormatting>
  <conditionalFormatting sqref="D607">
    <cfRule type="cellIs" dxfId="2138" priority="2104" stopIfTrue="1" operator="equal">
      <formula>"P"</formula>
    </cfRule>
  </conditionalFormatting>
  <conditionalFormatting sqref="D617">
    <cfRule type="cellIs" dxfId="2137" priority="2103" stopIfTrue="1" operator="equal">
      <formula>"P"</formula>
    </cfRule>
  </conditionalFormatting>
  <conditionalFormatting sqref="D616">
    <cfRule type="cellIs" dxfId="2136" priority="2102" stopIfTrue="1" operator="equal">
      <formula>"P"</formula>
    </cfRule>
  </conditionalFormatting>
  <conditionalFormatting sqref="D617">
    <cfRule type="cellIs" dxfId="2135" priority="2100" stopIfTrue="1" operator="equal">
      <formula>"P"</formula>
    </cfRule>
  </conditionalFormatting>
  <conditionalFormatting sqref="D618">
    <cfRule type="cellIs" dxfId="2134" priority="2101" stopIfTrue="1" operator="equal">
      <formula>"P"</formula>
    </cfRule>
  </conditionalFormatting>
  <conditionalFormatting sqref="D616">
    <cfRule type="cellIs" dxfId="2133" priority="2099" stopIfTrue="1" operator="equal">
      <formula>"P"</formula>
    </cfRule>
  </conditionalFormatting>
  <conditionalFormatting sqref="D618">
    <cfRule type="cellIs" dxfId="2132" priority="2098" stopIfTrue="1" operator="equal">
      <formula>"P"</formula>
    </cfRule>
  </conditionalFormatting>
  <conditionalFormatting sqref="D617">
    <cfRule type="cellIs" dxfId="2131" priority="2097" stopIfTrue="1" operator="equal">
      <formula>"P"</formula>
    </cfRule>
  </conditionalFormatting>
  <conditionalFormatting sqref="D616">
    <cfRule type="cellIs" dxfId="2130" priority="2096" stopIfTrue="1" operator="equal">
      <formula>"P"</formula>
    </cfRule>
  </conditionalFormatting>
  <conditionalFormatting sqref="D615">
    <cfRule type="cellIs" dxfId="2129" priority="2095" stopIfTrue="1" operator="equal">
      <formula>"P"</formula>
    </cfRule>
  </conditionalFormatting>
  <conditionalFormatting sqref="J597:J601">
    <cfRule type="cellIs" dxfId="2128" priority="2094" stopIfTrue="1" operator="equal">
      <formula>"P"</formula>
    </cfRule>
  </conditionalFormatting>
  <conditionalFormatting sqref="J601:J619">
    <cfRule type="cellIs" dxfId="2127" priority="2093" stopIfTrue="1" operator="equal">
      <formula>"P"</formula>
    </cfRule>
  </conditionalFormatting>
  <conditionalFormatting sqref="J612">
    <cfRule type="cellIs" dxfId="2126" priority="2092" stopIfTrue="1" operator="equal">
      <formula>"P"</formula>
    </cfRule>
  </conditionalFormatting>
  <conditionalFormatting sqref="J618">
    <cfRule type="cellIs" dxfId="2125" priority="2091" stopIfTrue="1" operator="equal">
      <formula>"P"</formula>
    </cfRule>
  </conditionalFormatting>
  <conditionalFormatting sqref="J613">
    <cfRule type="cellIs" dxfId="2124" priority="2090" stopIfTrue="1" operator="equal">
      <formula>"P"</formula>
    </cfRule>
  </conditionalFormatting>
  <conditionalFormatting sqref="J616">
    <cfRule type="cellIs" dxfId="2123" priority="2089" stopIfTrue="1" operator="equal">
      <formula>"P"</formula>
    </cfRule>
  </conditionalFormatting>
  <conditionalFormatting sqref="J611">
    <cfRule type="cellIs" dxfId="2122" priority="2088" stopIfTrue="1" operator="equal">
      <formula>"P"</formula>
    </cfRule>
  </conditionalFormatting>
  <conditionalFormatting sqref="J612">
    <cfRule type="cellIs" dxfId="2121" priority="2087" stopIfTrue="1" operator="equal">
      <formula>"P"</formula>
    </cfRule>
  </conditionalFormatting>
  <conditionalFormatting sqref="J615">
    <cfRule type="cellIs" dxfId="2120" priority="2086" stopIfTrue="1" operator="equal">
      <formula>"P"</formula>
    </cfRule>
  </conditionalFormatting>
  <conditionalFormatting sqref="J613">
    <cfRule type="cellIs" dxfId="2119" priority="2085" stopIfTrue="1" operator="equal">
      <formula>"P"</formula>
    </cfRule>
  </conditionalFormatting>
  <conditionalFormatting sqref="J619">
    <cfRule type="cellIs" dxfId="2118" priority="2084" stopIfTrue="1" operator="equal">
      <formula>"P"</formula>
    </cfRule>
  </conditionalFormatting>
  <conditionalFormatting sqref="J614">
    <cfRule type="cellIs" dxfId="2117" priority="2083" stopIfTrue="1" operator="equal">
      <formula>"P"</formula>
    </cfRule>
  </conditionalFormatting>
  <conditionalFormatting sqref="J617">
    <cfRule type="cellIs" dxfId="2116" priority="2082" stopIfTrue="1" operator="equal">
      <formula>"P"</formula>
    </cfRule>
  </conditionalFormatting>
  <conditionalFormatting sqref="J612">
    <cfRule type="cellIs" dxfId="2115" priority="2081" stopIfTrue="1" operator="equal">
      <formula>"P"</formula>
    </cfRule>
  </conditionalFormatting>
  <conditionalFormatting sqref="J613">
    <cfRule type="cellIs" dxfId="2114" priority="2080" stopIfTrue="1" operator="equal">
      <formula>"P"</formula>
    </cfRule>
  </conditionalFormatting>
  <conditionalFormatting sqref="J616">
    <cfRule type="cellIs" dxfId="2113" priority="2079" stopIfTrue="1" operator="equal">
      <formula>"P"</formula>
    </cfRule>
  </conditionalFormatting>
  <conditionalFormatting sqref="J611">
    <cfRule type="cellIs" dxfId="2112" priority="2078" stopIfTrue="1" operator="equal">
      <formula>"P"</formula>
    </cfRule>
  </conditionalFormatting>
  <conditionalFormatting sqref="J612">
    <cfRule type="cellIs" dxfId="2111" priority="2077" stopIfTrue="1" operator="equal">
      <formula>"P"</formula>
    </cfRule>
  </conditionalFormatting>
  <conditionalFormatting sqref="J615">
    <cfRule type="cellIs" dxfId="2110" priority="2076" stopIfTrue="1" operator="equal">
      <formula>"P"</formula>
    </cfRule>
  </conditionalFormatting>
  <conditionalFormatting sqref="J610">
    <cfRule type="cellIs" dxfId="2109" priority="2075" stopIfTrue="1" operator="equal">
      <formula>"P"</formula>
    </cfRule>
  </conditionalFormatting>
  <conditionalFormatting sqref="J611">
    <cfRule type="cellIs" dxfId="2108" priority="2074" stopIfTrue="1" operator="equal">
      <formula>"P"</formula>
    </cfRule>
  </conditionalFormatting>
  <conditionalFormatting sqref="J614">
    <cfRule type="cellIs" dxfId="2107" priority="2073" stopIfTrue="1" operator="equal">
      <formula>"P"</formula>
    </cfRule>
  </conditionalFormatting>
  <conditionalFormatting sqref="J612">
    <cfRule type="cellIs" dxfId="2106" priority="2072" stopIfTrue="1" operator="equal">
      <formula>"P"</formula>
    </cfRule>
  </conditionalFormatting>
  <conditionalFormatting sqref="J613">
    <cfRule type="cellIs" dxfId="2105" priority="2071" stopIfTrue="1" operator="equal">
      <formula>"P"</formula>
    </cfRule>
  </conditionalFormatting>
  <conditionalFormatting sqref="J611">
    <cfRule type="cellIs" dxfId="2104" priority="2070" stopIfTrue="1" operator="equal">
      <formula>"P"</formula>
    </cfRule>
  </conditionalFormatting>
  <conditionalFormatting sqref="J612">
    <cfRule type="cellIs" dxfId="2103" priority="2069" stopIfTrue="1" operator="equal">
      <formula>"P"</formula>
    </cfRule>
  </conditionalFormatting>
  <conditionalFormatting sqref="J615">
    <cfRule type="cellIs" dxfId="2102" priority="2068" stopIfTrue="1" operator="equal">
      <formula>"P"</formula>
    </cfRule>
  </conditionalFormatting>
  <conditionalFormatting sqref="J618">
    <cfRule type="cellIs" dxfId="2101" priority="2067" stopIfTrue="1" operator="equal">
      <formula>"P"</formula>
    </cfRule>
  </conditionalFormatting>
  <conditionalFormatting sqref="J616">
    <cfRule type="cellIs" dxfId="2100" priority="2066" stopIfTrue="1" operator="equal">
      <formula>"P"</formula>
    </cfRule>
  </conditionalFormatting>
  <conditionalFormatting sqref="J617">
    <cfRule type="cellIs" dxfId="2099" priority="2065" stopIfTrue="1" operator="equal">
      <formula>"P"</formula>
    </cfRule>
  </conditionalFormatting>
  <conditionalFormatting sqref="J611">
    <cfRule type="cellIs" dxfId="2098" priority="2064" stopIfTrue="1" operator="equal">
      <formula>"P"</formula>
    </cfRule>
  </conditionalFormatting>
  <conditionalFormatting sqref="J617">
    <cfRule type="cellIs" dxfId="2097" priority="2063" stopIfTrue="1" operator="equal">
      <formula>"P"</formula>
    </cfRule>
  </conditionalFormatting>
  <conditionalFormatting sqref="J612">
    <cfRule type="cellIs" dxfId="2096" priority="2062" stopIfTrue="1" operator="equal">
      <formula>"P"</formula>
    </cfRule>
  </conditionalFormatting>
  <conditionalFormatting sqref="J615">
    <cfRule type="cellIs" dxfId="2095" priority="2061" stopIfTrue="1" operator="equal">
      <formula>"P"</formula>
    </cfRule>
  </conditionalFormatting>
  <conditionalFormatting sqref="J610">
    <cfRule type="cellIs" dxfId="2094" priority="2060" stopIfTrue="1" operator="equal">
      <formula>"P"</formula>
    </cfRule>
  </conditionalFormatting>
  <conditionalFormatting sqref="J611">
    <cfRule type="cellIs" dxfId="2093" priority="2059" stopIfTrue="1" operator="equal">
      <formula>"P"</formula>
    </cfRule>
  </conditionalFormatting>
  <conditionalFormatting sqref="J614">
    <cfRule type="cellIs" dxfId="2092" priority="2058" stopIfTrue="1" operator="equal">
      <formula>"P"</formula>
    </cfRule>
  </conditionalFormatting>
  <conditionalFormatting sqref="J612">
    <cfRule type="cellIs" dxfId="2091" priority="2057" stopIfTrue="1" operator="equal">
      <formula>"P"</formula>
    </cfRule>
  </conditionalFormatting>
  <conditionalFormatting sqref="J613">
    <cfRule type="cellIs" dxfId="2090" priority="2056" stopIfTrue="1" operator="equal">
      <formula>"P"</formula>
    </cfRule>
  </conditionalFormatting>
  <conditionalFormatting sqref="J616">
    <cfRule type="cellIs" dxfId="2089" priority="2055" stopIfTrue="1" operator="equal">
      <formula>"P"</formula>
    </cfRule>
  </conditionalFormatting>
  <conditionalFormatting sqref="J611">
    <cfRule type="cellIs" dxfId="2088" priority="2054" stopIfTrue="1" operator="equal">
      <formula>"P"</formula>
    </cfRule>
  </conditionalFormatting>
  <conditionalFormatting sqref="J612">
    <cfRule type="cellIs" dxfId="2087" priority="2053" stopIfTrue="1" operator="equal">
      <formula>"P"</formula>
    </cfRule>
  </conditionalFormatting>
  <conditionalFormatting sqref="J615">
    <cfRule type="cellIs" dxfId="2086" priority="2052" stopIfTrue="1" operator="equal">
      <formula>"P"</formula>
    </cfRule>
  </conditionalFormatting>
  <conditionalFormatting sqref="J610">
    <cfRule type="cellIs" dxfId="2085" priority="2051" stopIfTrue="1" operator="equal">
      <formula>"P"</formula>
    </cfRule>
  </conditionalFormatting>
  <conditionalFormatting sqref="J611">
    <cfRule type="cellIs" dxfId="2084" priority="2050" stopIfTrue="1" operator="equal">
      <formula>"P"</formula>
    </cfRule>
  </conditionalFormatting>
  <conditionalFormatting sqref="J614">
    <cfRule type="cellIs" dxfId="2083" priority="2049" stopIfTrue="1" operator="equal">
      <formula>"P"</formula>
    </cfRule>
  </conditionalFormatting>
  <conditionalFormatting sqref="J609">
    <cfRule type="cellIs" dxfId="2082" priority="2048" stopIfTrue="1" operator="equal">
      <formula>"P"</formula>
    </cfRule>
  </conditionalFormatting>
  <conditionalFormatting sqref="J610">
    <cfRule type="cellIs" dxfId="2081" priority="2047" stopIfTrue="1" operator="equal">
      <formula>"P"</formula>
    </cfRule>
  </conditionalFormatting>
  <conditionalFormatting sqref="J613">
    <cfRule type="cellIs" dxfId="2080" priority="2046" stopIfTrue="1" operator="equal">
      <formula>"P"</formula>
    </cfRule>
  </conditionalFormatting>
  <conditionalFormatting sqref="J611">
    <cfRule type="cellIs" dxfId="2079" priority="2045" stopIfTrue="1" operator="equal">
      <formula>"P"</formula>
    </cfRule>
  </conditionalFormatting>
  <conditionalFormatting sqref="J612">
    <cfRule type="cellIs" dxfId="2078" priority="2044" stopIfTrue="1" operator="equal">
      <formula>"P"</formula>
    </cfRule>
  </conditionalFormatting>
  <conditionalFormatting sqref="J610">
    <cfRule type="cellIs" dxfId="2077" priority="2043" stopIfTrue="1" operator="equal">
      <formula>"P"</formula>
    </cfRule>
  </conditionalFormatting>
  <conditionalFormatting sqref="J611">
    <cfRule type="cellIs" dxfId="2076" priority="2042" stopIfTrue="1" operator="equal">
      <formula>"P"</formula>
    </cfRule>
  </conditionalFormatting>
  <conditionalFormatting sqref="J614">
    <cfRule type="cellIs" dxfId="2075" priority="2041" stopIfTrue="1" operator="equal">
      <formula>"P"</formula>
    </cfRule>
  </conditionalFormatting>
  <conditionalFormatting sqref="J617">
    <cfRule type="cellIs" dxfId="2074" priority="2040" stopIfTrue="1" operator="equal">
      <formula>"P"</formula>
    </cfRule>
  </conditionalFormatting>
  <conditionalFormatting sqref="J615">
    <cfRule type="cellIs" dxfId="2073" priority="2039" stopIfTrue="1" operator="equal">
      <formula>"P"</formula>
    </cfRule>
  </conditionalFormatting>
  <conditionalFormatting sqref="J616">
    <cfRule type="cellIs" dxfId="2072" priority="2038" stopIfTrue="1" operator="equal">
      <formula>"P"</formula>
    </cfRule>
  </conditionalFormatting>
  <conditionalFormatting sqref="J610">
    <cfRule type="cellIs" dxfId="2071" priority="1979" stopIfTrue="1" operator="equal">
      <formula>"P"</formula>
    </cfRule>
  </conditionalFormatting>
  <conditionalFormatting sqref="J611">
    <cfRule type="cellIs" dxfId="2070" priority="1978" stopIfTrue="1" operator="equal">
      <formula>"P"</formula>
    </cfRule>
  </conditionalFormatting>
  <conditionalFormatting sqref="J614">
    <cfRule type="cellIs" dxfId="2069" priority="1977" stopIfTrue="1" operator="equal">
      <formula>"P"</formula>
    </cfRule>
  </conditionalFormatting>
  <conditionalFormatting sqref="J612">
    <cfRule type="cellIs" dxfId="2068" priority="1976" stopIfTrue="1" operator="equal">
      <formula>"P"</formula>
    </cfRule>
  </conditionalFormatting>
  <conditionalFormatting sqref="J611">
    <cfRule type="cellIs" dxfId="2067" priority="1983" stopIfTrue="1" operator="equal">
      <formula>"P"</formula>
    </cfRule>
  </conditionalFormatting>
  <conditionalFormatting sqref="J617">
    <cfRule type="cellIs" dxfId="2066" priority="1982" stopIfTrue="1" operator="equal">
      <formula>"P"</formula>
    </cfRule>
  </conditionalFormatting>
  <conditionalFormatting sqref="J612">
    <cfRule type="cellIs" dxfId="2065" priority="1981" stopIfTrue="1" operator="equal">
      <formula>"P"</formula>
    </cfRule>
  </conditionalFormatting>
  <conditionalFormatting sqref="J615">
    <cfRule type="cellIs" dxfId="2064" priority="1980" stopIfTrue="1" operator="equal">
      <formula>"P"</formula>
    </cfRule>
  </conditionalFormatting>
  <conditionalFormatting sqref="J618">
    <cfRule type="cellIs" dxfId="2063" priority="1975" stopIfTrue="1" operator="equal">
      <formula>"P"</formula>
    </cfRule>
  </conditionalFormatting>
  <conditionalFormatting sqref="J613">
    <cfRule type="cellIs" dxfId="2062" priority="1974" stopIfTrue="1" operator="equal">
      <formula>"P"</formula>
    </cfRule>
  </conditionalFormatting>
  <conditionalFormatting sqref="J616">
    <cfRule type="cellIs" dxfId="2061" priority="1973" stopIfTrue="1" operator="equal">
      <formula>"P"</formula>
    </cfRule>
  </conditionalFormatting>
  <conditionalFormatting sqref="J611">
    <cfRule type="cellIs" dxfId="2060" priority="1972" stopIfTrue="1" operator="equal">
      <formula>"P"</formula>
    </cfRule>
  </conditionalFormatting>
  <conditionalFormatting sqref="J612">
    <cfRule type="cellIs" dxfId="2059" priority="1971" stopIfTrue="1" operator="equal">
      <formula>"P"</formula>
    </cfRule>
  </conditionalFormatting>
  <conditionalFormatting sqref="J615">
    <cfRule type="cellIs" dxfId="2058" priority="1970" stopIfTrue="1" operator="equal">
      <formula>"P"</formula>
    </cfRule>
  </conditionalFormatting>
  <conditionalFormatting sqref="J610">
    <cfRule type="cellIs" dxfId="2057" priority="1969" stopIfTrue="1" operator="equal">
      <formula>"P"</formula>
    </cfRule>
  </conditionalFormatting>
  <conditionalFormatting sqref="J613">
    <cfRule type="cellIs" dxfId="2056" priority="1964" stopIfTrue="1" operator="equal">
      <formula>"P"</formula>
    </cfRule>
  </conditionalFormatting>
  <conditionalFormatting sqref="J612">
    <cfRule type="cellIs" dxfId="2055" priority="1962" stopIfTrue="1" operator="equal">
      <formula>"P"</formula>
    </cfRule>
  </conditionalFormatting>
  <conditionalFormatting sqref="J609">
    <cfRule type="cellIs" dxfId="2054" priority="1966" stopIfTrue="1" operator="equal">
      <formula>"P"</formula>
    </cfRule>
  </conditionalFormatting>
  <conditionalFormatting sqref="J610">
    <cfRule type="cellIs" dxfId="2053" priority="1965" stopIfTrue="1" operator="equal">
      <formula>"P"</formula>
    </cfRule>
  </conditionalFormatting>
  <conditionalFormatting sqref="J611">
    <cfRule type="cellIs" dxfId="2052" priority="1963" stopIfTrue="1" operator="equal">
      <formula>"P"</formula>
    </cfRule>
  </conditionalFormatting>
  <conditionalFormatting sqref="J610">
    <cfRule type="cellIs" dxfId="2051" priority="1961" stopIfTrue="1" operator="equal">
      <formula>"P"</formula>
    </cfRule>
  </conditionalFormatting>
  <conditionalFormatting sqref="J611">
    <cfRule type="cellIs" dxfId="2050" priority="1960" stopIfTrue="1" operator="equal">
      <formula>"P"</formula>
    </cfRule>
  </conditionalFormatting>
  <conditionalFormatting sqref="J614">
    <cfRule type="cellIs" dxfId="2049" priority="1959" stopIfTrue="1" operator="equal">
      <formula>"P"</formula>
    </cfRule>
  </conditionalFormatting>
  <conditionalFormatting sqref="J617">
    <cfRule type="cellIs" dxfId="2048" priority="1958" stopIfTrue="1" operator="equal">
      <formula>"P"</formula>
    </cfRule>
  </conditionalFormatting>
  <conditionalFormatting sqref="J615">
    <cfRule type="cellIs" dxfId="2047" priority="1957" stopIfTrue="1" operator="equal">
      <formula>"P"</formula>
    </cfRule>
  </conditionalFormatting>
  <conditionalFormatting sqref="J616">
    <cfRule type="cellIs" dxfId="2046" priority="1956" stopIfTrue="1" operator="equal">
      <formula>"P"</formula>
    </cfRule>
  </conditionalFormatting>
  <conditionalFormatting sqref="J610">
    <cfRule type="cellIs" dxfId="2045" priority="1955" stopIfTrue="1" operator="equal">
      <formula>"P"</formula>
    </cfRule>
  </conditionalFormatting>
  <conditionalFormatting sqref="J616">
    <cfRule type="cellIs" dxfId="2044" priority="1954" stopIfTrue="1" operator="equal">
      <formula>"P"</formula>
    </cfRule>
  </conditionalFormatting>
  <conditionalFormatting sqref="J611">
    <cfRule type="cellIs" dxfId="2043" priority="1953" stopIfTrue="1" operator="equal">
      <formula>"P"</formula>
    </cfRule>
  </conditionalFormatting>
  <conditionalFormatting sqref="J614">
    <cfRule type="cellIs" dxfId="2042" priority="1952" stopIfTrue="1" operator="equal">
      <formula>"P"</formula>
    </cfRule>
  </conditionalFormatting>
  <conditionalFormatting sqref="J609">
    <cfRule type="cellIs" dxfId="2041" priority="1951" stopIfTrue="1" operator="equal">
      <formula>"P"</formula>
    </cfRule>
  </conditionalFormatting>
  <conditionalFormatting sqref="J613">
    <cfRule type="cellIs" dxfId="2040" priority="1949" stopIfTrue="1" operator="equal">
      <formula>"P"</formula>
    </cfRule>
  </conditionalFormatting>
  <conditionalFormatting sqref="J610">
    <cfRule type="cellIs" dxfId="2039" priority="1950" stopIfTrue="1" operator="equal">
      <formula>"P"</formula>
    </cfRule>
  </conditionalFormatting>
  <conditionalFormatting sqref="J611">
    <cfRule type="cellIs" dxfId="2038" priority="1948" stopIfTrue="1" operator="equal">
      <formula>"P"</formula>
    </cfRule>
  </conditionalFormatting>
  <conditionalFormatting sqref="J612">
    <cfRule type="cellIs" dxfId="2037" priority="1947" stopIfTrue="1" operator="equal">
      <formula>"P"</formula>
    </cfRule>
  </conditionalFormatting>
  <conditionalFormatting sqref="J615">
    <cfRule type="cellIs" dxfId="2036" priority="1946" stopIfTrue="1" operator="equal">
      <formula>"P"</formula>
    </cfRule>
  </conditionalFormatting>
  <conditionalFormatting sqref="J610">
    <cfRule type="cellIs" dxfId="2035" priority="1945" stopIfTrue="1" operator="equal">
      <formula>"P"</formula>
    </cfRule>
  </conditionalFormatting>
  <conditionalFormatting sqref="J611">
    <cfRule type="cellIs" dxfId="2034" priority="1944" stopIfTrue="1" operator="equal">
      <formula>"P"</formula>
    </cfRule>
  </conditionalFormatting>
  <conditionalFormatting sqref="J614">
    <cfRule type="cellIs" dxfId="2033" priority="1943" stopIfTrue="1" operator="equal">
      <formula>"P"</formula>
    </cfRule>
  </conditionalFormatting>
  <conditionalFormatting sqref="J609">
    <cfRule type="cellIs" dxfId="2032" priority="1942" stopIfTrue="1" operator="equal">
      <formula>"P"</formula>
    </cfRule>
  </conditionalFormatting>
  <conditionalFormatting sqref="J610">
    <cfRule type="cellIs" dxfId="2031" priority="1941" stopIfTrue="1" operator="equal">
      <formula>"P"</formula>
    </cfRule>
  </conditionalFormatting>
  <conditionalFormatting sqref="J613">
    <cfRule type="cellIs" dxfId="2030" priority="1940" stopIfTrue="1" operator="equal">
      <formula>"P"</formula>
    </cfRule>
  </conditionalFormatting>
  <conditionalFormatting sqref="J608">
    <cfRule type="cellIs" dxfId="2029" priority="1939" stopIfTrue="1" operator="equal">
      <formula>"P"</formula>
    </cfRule>
  </conditionalFormatting>
  <conditionalFormatting sqref="J609">
    <cfRule type="cellIs" dxfId="2028" priority="1938" stopIfTrue="1" operator="equal">
      <formula>"P"</formula>
    </cfRule>
  </conditionalFormatting>
  <conditionalFormatting sqref="J612">
    <cfRule type="cellIs" dxfId="2027" priority="1937" stopIfTrue="1" operator="equal">
      <formula>"P"</formula>
    </cfRule>
  </conditionalFormatting>
  <conditionalFormatting sqref="J611">
    <cfRule type="cellIs" dxfId="2026" priority="1935" stopIfTrue="1" operator="equal">
      <formula>"P"</formula>
    </cfRule>
  </conditionalFormatting>
  <conditionalFormatting sqref="J610">
    <cfRule type="cellIs" dxfId="2025" priority="1936" stopIfTrue="1" operator="equal">
      <formula>"P"</formula>
    </cfRule>
  </conditionalFormatting>
  <conditionalFormatting sqref="J609">
    <cfRule type="cellIs" dxfId="2024" priority="1934" stopIfTrue="1" operator="equal">
      <formula>"P"</formula>
    </cfRule>
  </conditionalFormatting>
  <conditionalFormatting sqref="J610">
    <cfRule type="cellIs" dxfId="2023" priority="1933" stopIfTrue="1" operator="equal">
      <formula>"P"</formula>
    </cfRule>
  </conditionalFormatting>
  <conditionalFormatting sqref="J616">
    <cfRule type="cellIs" dxfId="2022" priority="1916" stopIfTrue="1" operator="equal">
      <formula>"P"</formula>
    </cfRule>
  </conditionalFormatting>
  <conditionalFormatting sqref="J611">
    <cfRule type="cellIs" dxfId="2021" priority="1915" stopIfTrue="1" operator="equal">
      <formula>"P"</formula>
    </cfRule>
  </conditionalFormatting>
  <conditionalFormatting sqref="J612">
    <cfRule type="cellIs" dxfId="2020" priority="1914" stopIfTrue="1" operator="equal">
      <formula>"P"</formula>
    </cfRule>
  </conditionalFormatting>
  <conditionalFormatting sqref="J615">
    <cfRule type="cellIs" dxfId="2019" priority="1913" stopIfTrue="1" operator="equal">
      <formula>"P"</formula>
    </cfRule>
  </conditionalFormatting>
  <conditionalFormatting sqref="J610">
    <cfRule type="cellIs" dxfId="2018" priority="1912" stopIfTrue="1" operator="equal">
      <formula>"P"</formula>
    </cfRule>
  </conditionalFormatting>
  <conditionalFormatting sqref="J613">
    <cfRule type="cellIs" dxfId="2017" priority="2037" stopIfTrue="1" operator="equal">
      <formula>"P"</formula>
    </cfRule>
  </conditionalFormatting>
  <conditionalFormatting sqref="J619">
    <cfRule type="cellIs" dxfId="2016" priority="2036" stopIfTrue="1" operator="equal">
      <formula>"P"</formula>
    </cfRule>
  </conditionalFormatting>
  <conditionalFormatting sqref="J614">
    <cfRule type="cellIs" dxfId="2015" priority="2035" stopIfTrue="1" operator="equal">
      <formula>"P"</formula>
    </cfRule>
  </conditionalFormatting>
  <conditionalFormatting sqref="J617">
    <cfRule type="cellIs" dxfId="2014" priority="2034" stopIfTrue="1" operator="equal">
      <formula>"P"</formula>
    </cfRule>
  </conditionalFormatting>
  <conditionalFormatting sqref="J612">
    <cfRule type="cellIs" dxfId="2013" priority="2033" stopIfTrue="1" operator="equal">
      <formula>"P"</formula>
    </cfRule>
  </conditionalFormatting>
  <conditionalFormatting sqref="J613">
    <cfRule type="cellIs" dxfId="2012" priority="2032" stopIfTrue="1" operator="equal">
      <formula>"P"</formula>
    </cfRule>
  </conditionalFormatting>
  <conditionalFormatting sqref="J616">
    <cfRule type="cellIs" dxfId="2011" priority="2031" stopIfTrue="1" operator="equal">
      <formula>"P"</formula>
    </cfRule>
  </conditionalFormatting>
  <conditionalFormatting sqref="J614">
    <cfRule type="cellIs" dxfId="2010" priority="2030" stopIfTrue="1" operator="equal">
      <formula>"P"</formula>
    </cfRule>
  </conditionalFormatting>
  <conditionalFormatting sqref="J615">
    <cfRule type="cellIs" dxfId="2009" priority="2029" stopIfTrue="1" operator="equal">
      <formula>"P"</formula>
    </cfRule>
  </conditionalFormatting>
  <conditionalFormatting sqref="J618">
    <cfRule type="cellIs" dxfId="2008" priority="2028" stopIfTrue="1" operator="equal">
      <formula>"P"</formula>
    </cfRule>
  </conditionalFormatting>
  <conditionalFormatting sqref="J613">
    <cfRule type="cellIs" dxfId="2007" priority="2027" stopIfTrue="1" operator="equal">
      <formula>"P"</formula>
    </cfRule>
  </conditionalFormatting>
  <conditionalFormatting sqref="J614">
    <cfRule type="cellIs" dxfId="2006" priority="2026" stopIfTrue="1" operator="equal">
      <formula>"P"</formula>
    </cfRule>
  </conditionalFormatting>
  <conditionalFormatting sqref="J617">
    <cfRule type="cellIs" dxfId="2005" priority="2025" stopIfTrue="1" operator="equal">
      <formula>"P"</formula>
    </cfRule>
  </conditionalFormatting>
  <conditionalFormatting sqref="J612">
    <cfRule type="cellIs" dxfId="2004" priority="2024" stopIfTrue="1" operator="equal">
      <formula>"P"</formula>
    </cfRule>
  </conditionalFormatting>
  <conditionalFormatting sqref="J613">
    <cfRule type="cellIs" dxfId="2003" priority="2023" stopIfTrue="1" operator="equal">
      <formula>"P"</formula>
    </cfRule>
  </conditionalFormatting>
  <conditionalFormatting sqref="J616">
    <cfRule type="cellIs" dxfId="2002" priority="2022" stopIfTrue="1" operator="equal">
      <formula>"P"</formula>
    </cfRule>
  </conditionalFormatting>
  <conditionalFormatting sqref="J611">
    <cfRule type="cellIs" dxfId="2001" priority="2021" stopIfTrue="1" operator="equal">
      <formula>"P"</formula>
    </cfRule>
  </conditionalFormatting>
  <conditionalFormatting sqref="J612">
    <cfRule type="cellIs" dxfId="2000" priority="2020" stopIfTrue="1" operator="equal">
      <formula>"P"</formula>
    </cfRule>
  </conditionalFormatting>
  <conditionalFormatting sqref="J615">
    <cfRule type="cellIs" dxfId="1999" priority="2019" stopIfTrue="1" operator="equal">
      <formula>"P"</formula>
    </cfRule>
  </conditionalFormatting>
  <conditionalFormatting sqref="J613">
    <cfRule type="cellIs" dxfId="1998" priority="2018" stopIfTrue="1" operator="equal">
      <formula>"P"</formula>
    </cfRule>
  </conditionalFormatting>
  <conditionalFormatting sqref="J614">
    <cfRule type="cellIs" dxfId="1997" priority="2017" stopIfTrue="1" operator="equal">
      <formula>"P"</formula>
    </cfRule>
  </conditionalFormatting>
  <conditionalFormatting sqref="J612">
    <cfRule type="cellIs" dxfId="1996" priority="2016" stopIfTrue="1" operator="equal">
      <formula>"P"</formula>
    </cfRule>
  </conditionalFormatting>
  <conditionalFormatting sqref="J613">
    <cfRule type="cellIs" dxfId="1995" priority="2015" stopIfTrue="1" operator="equal">
      <formula>"P"</formula>
    </cfRule>
  </conditionalFormatting>
  <conditionalFormatting sqref="J616">
    <cfRule type="cellIs" dxfId="1994" priority="2014" stopIfTrue="1" operator="equal">
      <formula>"P"</formula>
    </cfRule>
  </conditionalFormatting>
  <conditionalFormatting sqref="J619">
    <cfRule type="cellIs" dxfId="1993" priority="2013" stopIfTrue="1" operator="equal">
      <formula>"P"</formula>
    </cfRule>
  </conditionalFormatting>
  <conditionalFormatting sqref="J617">
    <cfRule type="cellIs" dxfId="1992" priority="2012" stopIfTrue="1" operator="equal">
      <formula>"P"</formula>
    </cfRule>
  </conditionalFormatting>
  <conditionalFormatting sqref="J618">
    <cfRule type="cellIs" dxfId="1991" priority="2011" stopIfTrue="1" operator="equal">
      <formula>"P"</formula>
    </cfRule>
  </conditionalFormatting>
  <conditionalFormatting sqref="J612">
    <cfRule type="cellIs" dxfId="1990" priority="2010" stopIfTrue="1" operator="equal">
      <formula>"P"</formula>
    </cfRule>
  </conditionalFormatting>
  <conditionalFormatting sqref="J618">
    <cfRule type="cellIs" dxfId="1989" priority="2009" stopIfTrue="1" operator="equal">
      <formula>"P"</formula>
    </cfRule>
  </conditionalFormatting>
  <conditionalFormatting sqref="J613">
    <cfRule type="cellIs" dxfId="1988" priority="2008" stopIfTrue="1" operator="equal">
      <formula>"P"</formula>
    </cfRule>
  </conditionalFormatting>
  <conditionalFormatting sqref="J616">
    <cfRule type="cellIs" dxfId="1987" priority="2007" stopIfTrue="1" operator="equal">
      <formula>"P"</formula>
    </cfRule>
  </conditionalFormatting>
  <conditionalFormatting sqref="J611">
    <cfRule type="cellIs" dxfId="1986" priority="2006" stopIfTrue="1" operator="equal">
      <formula>"P"</formula>
    </cfRule>
  </conditionalFormatting>
  <conditionalFormatting sqref="J612">
    <cfRule type="cellIs" dxfId="1985" priority="2005" stopIfTrue="1" operator="equal">
      <formula>"P"</formula>
    </cfRule>
  </conditionalFormatting>
  <conditionalFormatting sqref="J615">
    <cfRule type="cellIs" dxfId="1984" priority="2004" stopIfTrue="1" operator="equal">
      <formula>"P"</formula>
    </cfRule>
  </conditionalFormatting>
  <conditionalFormatting sqref="J613">
    <cfRule type="cellIs" dxfId="1983" priority="2003" stopIfTrue="1" operator="equal">
      <formula>"P"</formula>
    </cfRule>
  </conditionalFormatting>
  <conditionalFormatting sqref="J614">
    <cfRule type="cellIs" dxfId="1982" priority="2002" stopIfTrue="1" operator="equal">
      <formula>"P"</formula>
    </cfRule>
  </conditionalFormatting>
  <conditionalFormatting sqref="J617">
    <cfRule type="cellIs" dxfId="1981" priority="2001" stopIfTrue="1" operator="equal">
      <formula>"P"</formula>
    </cfRule>
  </conditionalFormatting>
  <conditionalFormatting sqref="J612">
    <cfRule type="cellIs" dxfId="1980" priority="2000" stopIfTrue="1" operator="equal">
      <formula>"P"</formula>
    </cfRule>
  </conditionalFormatting>
  <conditionalFormatting sqref="J613">
    <cfRule type="cellIs" dxfId="1979" priority="1999" stopIfTrue="1" operator="equal">
      <formula>"P"</formula>
    </cfRule>
  </conditionalFormatting>
  <conditionalFormatting sqref="J616">
    <cfRule type="cellIs" dxfId="1978" priority="1998" stopIfTrue="1" operator="equal">
      <formula>"P"</formula>
    </cfRule>
  </conditionalFormatting>
  <conditionalFormatting sqref="J611">
    <cfRule type="cellIs" dxfId="1977" priority="1997" stopIfTrue="1" operator="equal">
      <formula>"P"</formula>
    </cfRule>
  </conditionalFormatting>
  <conditionalFormatting sqref="J612">
    <cfRule type="cellIs" dxfId="1976" priority="1996" stopIfTrue="1" operator="equal">
      <formula>"P"</formula>
    </cfRule>
  </conditionalFormatting>
  <conditionalFormatting sqref="J615">
    <cfRule type="cellIs" dxfId="1975" priority="1995" stopIfTrue="1" operator="equal">
      <formula>"P"</formula>
    </cfRule>
  </conditionalFormatting>
  <conditionalFormatting sqref="J611">
    <cfRule type="cellIs" dxfId="1974" priority="1994" stopIfTrue="1" operator="equal">
      <formula>"P"</formula>
    </cfRule>
  </conditionalFormatting>
  <conditionalFormatting sqref="J614">
    <cfRule type="cellIs" dxfId="1973" priority="1993" stopIfTrue="1" operator="equal">
      <formula>"P"</formula>
    </cfRule>
  </conditionalFormatting>
  <conditionalFormatting sqref="J612">
    <cfRule type="cellIs" dxfId="1972" priority="1992" stopIfTrue="1" operator="equal">
      <formula>"P"</formula>
    </cfRule>
  </conditionalFormatting>
  <conditionalFormatting sqref="J613">
    <cfRule type="cellIs" dxfId="1971" priority="1991" stopIfTrue="1" operator="equal">
      <formula>"P"</formula>
    </cfRule>
  </conditionalFormatting>
  <conditionalFormatting sqref="J611">
    <cfRule type="cellIs" dxfId="1970" priority="1990" stopIfTrue="1" operator="equal">
      <formula>"P"</formula>
    </cfRule>
  </conditionalFormatting>
  <conditionalFormatting sqref="J612">
    <cfRule type="cellIs" dxfId="1969" priority="1989" stopIfTrue="1" operator="equal">
      <formula>"P"</formula>
    </cfRule>
  </conditionalFormatting>
  <conditionalFormatting sqref="J615">
    <cfRule type="cellIs" dxfId="1968" priority="1988" stopIfTrue="1" operator="equal">
      <formula>"P"</formula>
    </cfRule>
  </conditionalFormatting>
  <conditionalFormatting sqref="J618">
    <cfRule type="cellIs" dxfId="1967" priority="1987" stopIfTrue="1" operator="equal">
      <formula>"P"</formula>
    </cfRule>
  </conditionalFormatting>
  <conditionalFormatting sqref="J616">
    <cfRule type="cellIs" dxfId="1966" priority="1986" stopIfTrue="1" operator="equal">
      <formula>"P"</formula>
    </cfRule>
  </conditionalFormatting>
  <conditionalFormatting sqref="J617">
    <cfRule type="cellIs" dxfId="1965" priority="1985" stopIfTrue="1" operator="equal">
      <formula>"P"</formula>
    </cfRule>
  </conditionalFormatting>
  <conditionalFormatting sqref="J619">
    <cfRule type="cellIs" dxfId="1964" priority="1984" stopIfTrue="1" operator="equal">
      <formula>"P"</formula>
    </cfRule>
  </conditionalFormatting>
  <conditionalFormatting sqref="J611">
    <cfRule type="cellIs" dxfId="1963" priority="1968" stopIfTrue="1" operator="equal">
      <formula>"P"</formula>
    </cfRule>
  </conditionalFormatting>
  <conditionalFormatting sqref="J614">
    <cfRule type="cellIs" dxfId="1962" priority="1967" stopIfTrue="1" operator="equal">
      <formula>"P"</formula>
    </cfRule>
  </conditionalFormatting>
  <conditionalFormatting sqref="J612">
    <cfRule type="cellIs" dxfId="1961" priority="1909" stopIfTrue="1" operator="equal">
      <formula>"P"</formula>
    </cfRule>
  </conditionalFormatting>
  <conditionalFormatting sqref="J612">
    <cfRule type="cellIs" dxfId="1960" priority="1906" stopIfTrue="1" operator="equal">
      <formula>"P"</formula>
    </cfRule>
  </conditionalFormatting>
  <conditionalFormatting sqref="J617">
    <cfRule type="cellIs" dxfId="1959" priority="1902" stopIfTrue="1" operator="equal">
      <formula>"P"</formula>
    </cfRule>
  </conditionalFormatting>
  <conditionalFormatting sqref="J612">
    <cfRule type="cellIs" dxfId="1958" priority="1899" stopIfTrue="1" operator="equal">
      <formula>"P"</formula>
    </cfRule>
  </conditionalFormatting>
  <conditionalFormatting sqref="J614">
    <cfRule type="cellIs" dxfId="1957" priority="1895" stopIfTrue="1" operator="equal">
      <formula>"P"</formula>
    </cfRule>
  </conditionalFormatting>
  <conditionalFormatting sqref="J613">
    <cfRule type="cellIs" dxfId="1956" priority="1893" stopIfTrue="1" operator="equal">
      <formula>"P"</formula>
    </cfRule>
  </conditionalFormatting>
  <conditionalFormatting sqref="J616">
    <cfRule type="cellIs" dxfId="1955" priority="1892" stopIfTrue="1" operator="equal">
      <formula>"P"</formula>
    </cfRule>
  </conditionalFormatting>
  <conditionalFormatting sqref="J611">
    <cfRule type="cellIs" dxfId="1954" priority="1891" stopIfTrue="1" operator="equal">
      <formula>"P"</formula>
    </cfRule>
  </conditionalFormatting>
  <conditionalFormatting sqref="J612">
    <cfRule type="cellIs" dxfId="1953" priority="1890" stopIfTrue="1" operator="equal">
      <formula>"P"</formula>
    </cfRule>
  </conditionalFormatting>
  <conditionalFormatting sqref="J615">
    <cfRule type="cellIs" dxfId="1952" priority="1889" stopIfTrue="1" operator="equal">
      <formula>"P"</formula>
    </cfRule>
  </conditionalFormatting>
  <conditionalFormatting sqref="J610">
    <cfRule type="cellIs" dxfId="1951" priority="1888" stopIfTrue="1" operator="equal">
      <formula>"P"</formula>
    </cfRule>
  </conditionalFormatting>
  <conditionalFormatting sqref="J611">
    <cfRule type="cellIs" dxfId="1950" priority="1887" stopIfTrue="1" operator="equal">
      <formula>"P"</formula>
    </cfRule>
  </conditionalFormatting>
  <conditionalFormatting sqref="J614">
    <cfRule type="cellIs" dxfId="1949" priority="1886" stopIfTrue="1" operator="equal">
      <formula>"P"</formula>
    </cfRule>
  </conditionalFormatting>
  <conditionalFormatting sqref="J610">
    <cfRule type="cellIs" dxfId="1948" priority="1885" stopIfTrue="1" operator="equal">
      <formula>"P"</formula>
    </cfRule>
  </conditionalFormatting>
  <conditionalFormatting sqref="J613">
    <cfRule type="cellIs" dxfId="1947" priority="1884" stopIfTrue="1" operator="equal">
      <formula>"P"</formula>
    </cfRule>
  </conditionalFormatting>
  <conditionalFormatting sqref="J611">
    <cfRule type="cellIs" dxfId="1946" priority="1883" stopIfTrue="1" operator="equal">
      <formula>"P"</formula>
    </cfRule>
  </conditionalFormatting>
  <conditionalFormatting sqref="J612">
    <cfRule type="cellIs" dxfId="1945" priority="1882" stopIfTrue="1" operator="equal">
      <formula>"P"</formula>
    </cfRule>
  </conditionalFormatting>
  <conditionalFormatting sqref="J610">
    <cfRule type="cellIs" dxfId="1944" priority="1881" stopIfTrue="1" operator="equal">
      <formula>"P"</formula>
    </cfRule>
  </conditionalFormatting>
  <conditionalFormatting sqref="J611">
    <cfRule type="cellIs" dxfId="1943" priority="1880" stopIfTrue="1" operator="equal">
      <formula>"P"</formula>
    </cfRule>
  </conditionalFormatting>
  <conditionalFormatting sqref="J614">
    <cfRule type="cellIs" dxfId="1942" priority="1879" stopIfTrue="1" operator="equal">
      <formula>"P"</formula>
    </cfRule>
  </conditionalFormatting>
  <conditionalFormatting sqref="J617">
    <cfRule type="cellIs" dxfId="1941" priority="1878" stopIfTrue="1" operator="equal">
      <formula>"P"</formula>
    </cfRule>
  </conditionalFormatting>
  <conditionalFormatting sqref="J615">
    <cfRule type="cellIs" dxfId="1940" priority="1877" stopIfTrue="1" operator="equal">
      <formula>"P"</formula>
    </cfRule>
  </conditionalFormatting>
  <conditionalFormatting sqref="J616">
    <cfRule type="cellIs" dxfId="1939" priority="1876" stopIfTrue="1" operator="equal">
      <formula>"P"</formula>
    </cfRule>
  </conditionalFormatting>
  <conditionalFormatting sqref="J582">
    <cfRule type="cellIs" dxfId="1938" priority="1875" stopIfTrue="1" operator="equal">
      <formula>"P"</formula>
    </cfRule>
  </conditionalFormatting>
  <conditionalFormatting sqref="J72">
    <cfRule type="cellIs" dxfId="1937" priority="1874" stopIfTrue="1" operator="equal">
      <formula>"P"</formula>
    </cfRule>
  </conditionalFormatting>
  <conditionalFormatting sqref="J464:L467 J445:L461 R445:S468">
    <cfRule type="cellIs" dxfId="1936" priority="1871" stopIfTrue="1" operator="equal">
      <formula>"P"</formula>
    </cfRule>
  </conditionalFormatting>
  <conditionalFormatting sqref="D459">
    <cfRule type="cellIs" dxfId="1935" priority="1866" stopIfTrue="1" operator="equal">
      <formula>"P"</formula>
    </cfRule>
  </conditionalFormatting>
  <conditionalFormatting sqref="J468:L468">
    <cfRule type="cellIs" dxfId="1934" priority="1869" stopIfTrue="1" operator="equal">
      <formula>"P"</formula>
    </cfRule>
  </conditionalFormatting>
  <conditionalFormatting sqref="D446">
    <cfRule type="cellIs" dxfId="1933" priority="1864" stopIfTrue="1" operator="equal">
      <formula>"P"</formula>
    </cfRule>
  </conditionalFormatting>
  <conditionalFormatting sqref="D458">
    <cfRule type="cellIs" dxfId="1932" priority="1865" stopIfTrue="1" operator="equal">
      <formula>"P"</formula>
    </cfRule>
  </conditionalFormatting>
  <conditionalFormatting sqref="D447">
    <cfRule type="cellIs" dxfId="1931" priority="1867" stopIfTrue="1" operator="equal">
      <formula>"P"</formula>
    </cfRule>
  </conditionalFormatting>
  <conditionalFormatting sqref="D457">
    <cfRule type="cellIs" dxfId="1930" priority="1863" stopIfTrue="1" operator="equal">
      <formula>"P"</formula>
    </cfRule>
  </conditionalFormatting>
  <conditionalFormatting sqref="D455">
    <cfRule type="cellIs" dxfId="1929" priority="1862" stopIfTrue="1" operator="equal">
      <formula>"P"</formula>
    </cfRule>
  </conditionalFormatting>
  <conditionalFormatting sqref="D452">
    <cfRule type="cellIs" dxfId="1928" priority="1821" stopIfTrue="1" operator="equal">
      <formula>"P"</formula>
    </cfRule>
  </conditionalFormatting>
  <conditionalFormatting sqref="D455">
    <cfRule type="cellIs" dxfId="1927" priority="1820" stopIfTrue="1" operator="equal">
      <formula>"P"</formula>
    </cfRule>
  </conditionalFormatting>
  <conditionalFormatting sqref="D454">
    <cfRule type="cellIs" dxfId="1926" priority="1814" stopIfTrue="1" operator="equal">
      <formula>"P"</formula>
    </cfRule>
  </conditionalFormatting>
  <conditionalFormatting sqref="D455">
    <cfRule type="cellIs" dxfId="1925" priority="1823" stopIfTrue="1" operator="equal">
      <formula>"P"</formula>
    </cfRule>
  </conditionalFormatting>
  <conditionalFormatting sqref="D456">
    <cfRule type="cellIs" dxfId="1924" priority="1824" stopIfTrue="1" operator="equal">
      <formula>"P"</formula>
    </cfRule>
  </conditionalFormatting>
  <conditionalFormatting sqref="D454">
    <cfRule type="cellIs" dxfId="1923" priority="1822" stopIfTrue="1" operator="equal">
      <formula>"P"</formula>
    </cfRule>
  </conditionalFormatting>
  <conditionalFormatting sqref="D454">
    <cfRule type="cellIs" dxfId="1922" priority="1819" stopIfTrue="1" operator="equal">
      <formula>"P"</formula>
    </cfRule>
  </conditionalFormatting>
  <conditionalFormatting sqref="D453">
    <cfRule type="cellIs" dxfId="1921" priority="1818" stopIfTrue="1" operator="equal">
      <formula>"P"</formula>
    </cfRule>
  </conditionalFormatting>
  <conditionalFormatting sqref="D455">
    <cfRule type="cellIs" dxfId="1920" priority="1817" stopIfTrue="1" operator="equal">
      <formula>"P"</formula>
    </cfRule>
  </conditionalFormatting>
  <conditionalFormatting sqref="D453">
    <cfRule type="cellIs" dxfId="1919" priority="1815" stopIfTrue="1" operator="equal">
      <formula>"P"</formula>
    </cfRule>
  </conditionalFormatting>
  <conditionalFormatting sqref="D454">
    <cfRule type="cellIs" dxfId="1918" priority="1816" stopIfTrue="1" operator="equal">
      <formula>"P"</formula>
    </cfRule>
  </conditionalFormatting>
  <conditionalFormatting sqref="D458">
    <cfRule type="cellIs" dxfId="1917" priority="1861" stopIfTrue="1" operator="equal">
      <formula>"P"</formula>
    </cfRule>
  </conditionalFormatting>
  <conditionalFormatting sqref="D457">
    <cfRule type="cellIs" dxfId="1916" priority="1860" stopIfTrue="1" operator="equal">
      <formula>"P"</formula>
    </cfRule>
  </conditionalFormatting>
  <conditionalFormatting sqref="D456">
    <cfRule type="cellIs" dxfId="1915" priority="1859" stopIfTrue="1" operator="equal">
      <formula>"P"</formula>
    </cfRule>
  </conditionalFormatting>
  <conditionalFormatting sqref="D454">
    <cfRule type="cellIs" dxfId="1914" priority="1858" stopIfTrue="1" operator="equal">
      <formula>"P"</formula>
    </cfRule>
  </conditionalFormatting>
  <conditionalFormatting sqref="D458">
    <cfRule type="cellIs" dxfId="1913" priority="1857" stopIfTrue="1" operator="equal">
      <formula>"P"</formula>
    </cfRule>
  </conditionalFormatting>
  <conditionalFormatting sqref="D457">
    <cfRule type="cellIs" dxfId="1912" priority="1856" stopIfTrue="1" operator="equal">
      <formula>"P"</formula>
    </cfRule>
  </conditionalFormatting>
  <conditionalFormatting sqref="D456">
    <cfRule type="cellIs" dxfId="1911" priority="1855" stopIfTrue="1" operator="equal">
      <formula>"P"</formula>
    </cfRule>
  </conditionalFormatting>
  <conditionalFormatting sqref="D457">
    <cfRule type="cellIs" dxfId="1910" priority="1854" stopIfTrue="1" operator="equal">
      <formula>"P"</formula>
    </cfRule>
  </conditionalFormatting>
  <conditionalFormatting sqref="D456">
    <cfRule type="cellIs" dxfId="1909" priority="1853" stopIfTrue="1" operator="equal">
      <formula>"P"</formula>
    </cfRule>
  </conditionalFormatting>
  <conditionalFormatting sqref="D458">
    <cfRule type="cellIs" dxfId="1908" priority="1851" stopIfTrue="1" operator="equal">
      <formula>"P"</formula>
    </cfRule>
  </conditionalFormatting>
  <conditionalFormatting sqref="D446">
    <cfRule type="cellIs" dxfId="1907" priority="1852" stopIfTrue="1" operator="equal">
      <formula>"P"</formula>
    </cfRule>
  </conditionalFormatting>
  <conditionalFormatting sqref="D457">
    <cfRule type="cellIs" dxfId="1906" priority="1850" stopIfTrue="1" operator="equal">
      <formula>"P"</formula>
    </cfRule>
  </conditionalFormatting>
  <conditionalFormatting sqref="D456">
    <cfRule type="cellIs" dxfId="1905" priority="1849" stopIfTrue="1" operator="equal">
      <formula>"P"</formula>
    </cfRule>
  </conditionalFormatting>
  <conditionalFormatting sqref="D454">
    <cfRule type="cellIs" dxfId="1904" priority="1848" stopIfTrue="1" operator="equal">
      <formula>"P"</formula>
    </cfRule>
  </conditionalFormatting>
  <conditionalFormatting sqref="D457">
    <cfRule type="cellIs" dxfId="1903" priority="1847" stopIfTrue="1" operator="equal">
      <formula>"P"</formula>
    </cfRule>
  </conditionalFormatting>
  <conditionalFormatting sqref="D456">
    <cfRule type="cellIs" dxfId="1902" priority="1846" stopIfTrue="1" operator="equal">
      <formula>"P"</formula>
    </cfRule>
  </conditionalFormatting>
  <conditionalFormatting sqref="D455">
    <cfRule type="cellIs" dxfId="1901" priority="1845" stopIfTrue="1" operator="equal">
      <formula>"P"</formula>
    </cfRule>
  </conditionalFormatting>
  <conditionalFormatting sqref="D453">
    <cfRule type="cellIs" dxfId="1900" priority="1844" stopIfTrue="1" operator="equal">
      <formula>"P"</formula>
    </cfRule>
  </conditionalFormatting>
  <conditionalFormatting sqref="D457">
    <cfRule type="cellIs" dxfId="1899" priority="1843" stopIfTrue="1" operator="equal">
      <formula>"P"</formula>
    </cfRule>
  </conditionalFormatting>
  <conditionalFormatting sqref="D456">
    <cfRule type="cellIs" dxfId="1898" priority="1842" stopIfTrue="1" operator="equal">
      <formula>"P"</formula>
    </cfRule>
  </conditionalFormatting>
  <conditionalFormatting sqref="D455">
    <cfRule type="cellIs" dxfId="1897" priority="1841" stopIfTrue="1" operator="equal">
      <formula>"P"</formula>
    </cfRule>
  </conditionalFormatting>
  <conditionalFormatting sqref="D456">
    <cfRule type="cellIs" dxfId="1896" priority="1840" stopIfTrue="1" operator="equal">
      <formula>"P"</formula>
    </cfRule>
  </conditionalFormatting>
  <conditionalFormatting sqref="D455">
    <cfRule type="cellIs" dxfId="1895" priority="1839" stopIfTrue="1" operator="equal">
      <formula>"P"</formula>
    </cfRule>
  </conditionalFormatting>
  <conditionalFormatting sqref="D457">
    <cfRule type="cellIs" dxfId="1894" priority="1837" stopIfTrue="1" operator="equal">
      <formula>"P"</formula>
    </cfRule>
  </conditionalFormatting>
  <conditionalFormatting sqref="D445">
    <cfRule type="cellIs" dxfId="1893" priority="1838" stopIfTrue="1" operator="equal">
      <formula>"P"</formula>
    </cfRule>
  </conditionalFormatting>
  <conditionalFormatting sqref="D456">
    <cfRule type="cellIs" dxfId="1892" priority="1836" stopIfTrue="1" operator="equal">
      <formula>"P"</formula>
    </cfRule>
  </conditionalFormatting>
  <conditionalFormatting sqref="D455">
    <cfRule type="cellIs" dxfId="1891" priority="1835" stopIfTrue="1" operator="equal">
      <formula>"P"</formula>
    </cfRule>
  </conditionalFormatting>
  <conditionalFormatting sqref="D453">
    <cfRule type="cellIs" dxfId="1890" priority="1834" stopIfTrue="1" operator="equal">
      <formula>"P"</formula>
    </cfRule>
  </conditionalFormatting>
  <conditionalFormatting sqref="D456">
    <cfRule type="cellIs" dxfId="1889" priority="1833" stopIfTrue="1" operator="equal">
      <formula>"P"</formula>
    </cfRule>
  </conditionalFormatting>
  <conditionalFormatting sqref="D455">
    <cfRule type="cellIs" dxfId="1888" priority="1832" stopIfTrue="1" operator="equal">
      <formula>"P"</formula>
    </cfRule>
  </conditionalFormatting>
  <conditionalFormatting sqref="D454">
    <cfRule type="cellIs" dxfId="1887" priority="1831" stopIfTrue="1" operator="equal">
      <formula>"P"</formula>
    </cfRule>
  </conditionalFormatting>
  <conditionalFormatting sqref="D452">
    <cfRule type="cellIs" dxfId="1886" priority="1830" stopIfTrue="1" operator="equal">
      <formula>"P"</formula>
    </cfRule>
  </conditionalFormatting>
  <conditionalFormatting sqref="D456">
    <cfRule type="cellIs" dxfId="1885" priority="1829" stopIfTrue="1" operator="equal">
      <formula>"P"</formula>
    </cfRule>
  </conditionalFormatting>
  <conditionalFormatting sqref="D455">
    <cfRule type="cellIs" dxfId="1884" priority="1828" stopIfTrue="1" operator="equal">
      <formula>"P"</formula>
    </cfRule>
  </conditionalFormatting>
  <conditionalFormatting sqref="D454">
    <cfRule type="cellIs" dxfId="1883" priority="1827" stopIfTrue="1" operator="equal">
      <formula>"P"</formula>
    </cfRule>
  </conditionalFormatting>
  <conditionalFormatting sqref="D455">
    <cfRule type="cellIs" dxfId="1882" priority="1826" stopIfTrue="1" operator="equal">
      <formula>"P"</formula>
    </cfRule>
  </conditionalFormatting>
  <conditionalFormatting sqref="D454">
    <cfRule type="cellIs" dxfId="1881" priority="1825" stopIfTrue="1" operator="equal">
      <formula>"P"</formula>
    </cfRule>
  </conditionalFormatting>
  <conditionalFormatting sqref="D453">
    <cfRule type="cellIs" dxfId="1880" priority="1813" stopIfTrue="1" operator="equal">
      <formula>"P"</formula>
    </cfRule>
  </conditionalFormatting>
  <conditionalFormatting sqref="D454">
    <cfRule type="cellIs" dxfId="1879" priority="1704" stopIfTrue="1" operator="equal">
      <formula>"P"</formula>
    </cfRule>
  </conditionalFormatting>
  <conditionalFormatting sqref="D457">
    <cfRule type="cellIs" dxfId="1878" priority="1803" stopIfTrue="1" operator="equal">
      <formula>"P"</formula>
    </cfRule>
  </conditionalFormatting>
  <conditionalFormatting sqref="D458">
    <cfRule type="cellIs" dxfId="1877" priority="1697" stopIfTrue="1" operator="equal">
      <formula>"P"</formula>
    </cfRule>
  </conditionalFormatting>
  <conditionalFormatting sqref="D451">
    <cfRule type="cellIs" dxfId="1876" priority="1812" stopIfTrue="1" operator="equal">
      <formula>"P"</formula>
    </cfRule>
  </conditionalFormatting>
  <conditionalFormatting sqref="D451">
    <cfRule type="cellIs" dxfId="1875" priority="1810" stopIfTrue="1" operator="equal">
      <formula>"P"</formula>
    </cfRule>
  </conditionalFormatting>
  <conditionalFormatting sqref="D451">
    <cfRule type="cellIs" dxfId="1874" priority="1811" stopIfTrue="1" operator="equal">
      <formula>"P"</formula>
    </cfRule>
  </conditionalFormatting>
  <conditionalFormatting sqref="D458">
    <cfRule type="cellIs" dxfId="1873" priority="1808" stopIfTrue="1" operator="equal">
      <formula>"P"</formula>
    </cfRule>
  </conditionalFormatting>
  <conditionalFormatting sqref="D445">
    <cfRule type="cellIs" dxfId="1872" priority="1806" stopIfTrue="1" operator="equal">
      <formula>"P"</formula>
    </cfRule>
  </conditionalFormatting>
  <conditionalFormatting sqref="D446">
    <cfRule type="cellIs" dxfId="1871" priority="1809" stopIfTrue="1" operator="equal">
      <formula>"P"</formula>
    </cfRule>
  </conditionalFormatting>
  <conditionalFormatting sqref="D457">
    <cfRule type="cellIs" dxfId="1870" priority="1807" stopIfTrue="1" operator="equal">
      <formula>"P"</formula>
    </cfRule>
  </conditionalFormatting>
  <conditionalFormatting sqref="D456">
    <cfRule type="cellIs" dxfId="1869" priority="1805" stopIfTrue="1" operator="equal">
      <formula>"P"</formula>
    </cfRule>
  </conditionalFormatting>
  <conditionalFormatting sqref="D454">
    <cfRule type="cellIs" dxfId="1868" priority="1804" stopIfTrue="1" operator="equal">
      <formula>"P"</formula>
    </cfRule>
  </conditionalFormatting>
  <conditionalFormatting sqref="D451">
    <cfRule type="cellIs" dxfId="1867" priority="1764" stopIfTrue="1" operator="equal">
      <formula>"P"</formula>
    </cfRule>
  </conditionalFormatting>
  <conditionalFormatting sqref="D454">
    <cfRule type="cellIs" dxfId="1866" priority="1763" stopIfTrue="1" operator="equal">
      <formula>"P"</formula>
    </cfRule>
  </conditionalFormatting>
  <conditionalFormatting sqref="D453">
    <cfRule type="cellIs" dxfId="1865" priority="1757" stopIfTrue="1" operator="equal">
      <formula>"P"</formula>
    </cfRule>
  </conditionalFormatting>
  <conditionalFormatting sqref="D454">
    <cfRule type="cellIs" dxfId="1864" priority="1766" stopIfTrue="1" operator="equal">
      <formula>"P"</formula>
    </cfRule>
  </conditionalFormatting>
  <conditionalFormatting sqref="D455">
    <cfRule type="cellIs" dxfId="1863" priority="1767" stopIfTrue="1" operator="equal">
      <formula>"P"</formula>
    </cfRule>
  </conditionalFormatting>
  <conditionalFormatting sqref="D453">
    <cfRule type="cellIs" dxfId="1862" priority="1765" stopIfTrue="1" operator="equal">
      <formula>"P"</formula>
    </cfRule>
  </conditionalFormatting>
  <conditionalFormatting sqref="D453">
    <cfRule type="cellIs" dxfId="1861" priority="1762" stopIfTrue="1" operator="equal">
      <formula>"P"</formula>
    </cfRule>
  </conditionalFormatting>
  <conditionalFormatting sqref="D452">
    <cfRule type="cellIs" dxfId="1860" priority="1761" stopIfTrue="1" operator="equal">
      <formula>"P"</formula>
    </cfRule>
  </conditionalFormatting>
  <conditionalFormatting sqref="D454">
    <cfRule type="cellIs" dxfId="1859" priority="1760" stopIfTrue="1" operator="equal">
      <formula>"P"</formula>
    </cfRule>
  </conditionalFormatting>
  <conditionalFormatting sqref="D452">
    <cfRule type="cellIs" dxfId="1858" priority="1758" stopIfTrue="1" operator="equal">
      <formula>"P"</formula>
    </cfRule>
  </conditionalFormatting>
  <conditionalFormatting sqref="D453">
    <cfRule type="cellIs" dxfId="1857" priority="1759" stopIfTrue="1" operator="equal">
      <formula>"P"</formula>
    </cfRule>
  </conditionalFormatting>
  <conditionalFormatting sqref="D456">
    <cfRule type="cellIs" dxfId="1856" priority="1802" stopIfTrue="1" operator="equal">
      <formula>"P"</formula>
    </cfRule>
  </conditionalFormatting>
  <conditionalFormatting sqref="D455">
    <cfRule type="cellIs" dxfId="1855" priority="1801" stopIfTrue="1" operator="equal">
      <formula>"P"</formula>
    </cfRule>
  </conditionalFormatting>
  <conditionalFormatting sqref="D453">
    <cfRule type="cellIs" dxfId="1854" priority="1800" stopIfTrue="1" operator="equal">
      <formula>"P"</formula>
    </cfRule>
  </conditionalFormatting>
  <conditionalFormatting sqref="D457">
    <cfRule type="cellIs" dxfId="1853" priority="1799" stopIfTrue="1" operator="equal">
      <formula>"P"</formula>
    </cfRule>
  </conditionalFormatting>
  <conditionalFormatting sqref="D456">
    <cfRule type="cellIs" dxfId="1852" priority="1798" stopIfTrue="1" operator="equal">
      <formula>"P"</formula>
    </cfRule>
  </conditionalFormatting>
  <conditionalFormatting sqref="D455">
    <cfRule type="cellIs" dxfId="1851" priority="1797" stopIfTrue="1" operator="equal">
      <formula>"P"</formula>
    </cfRule>
  </conditionalFormatting>
  <conditionalFormatting sqref="D456">
    <cfRule type="cellIs" dxfId="1850" priority="1796" stopIfTrue="1" operator="equal">
      <formula>"P"</formula>
    </cfRule>
  </conditionalFormatting>
  <conditionalFormatting sqref="D455">
    <cfRule type="cellIs" dxfId="1849" priority="1795" stopIfTrue="1" operator="equal">
      <formula>"P"</formula>
    </cfRule>
  </conditionalFormatting>
  <conditionalFormatting sqref="D457">
    <cfRule type="cellIs" dxfId="1848" priority="1793" stopIfTrue="1" operator="equal">
      <formula>"P"</formula>
    </cfRule>
  </conditionalFormatting>
  <conditionalFormatting sqref="D445">
    <cfRule type="cellIs" dxfId="1847" priority="1794" stopIfTrue="1" operator="equal">
      <formula>"P"</formula>
    </cfRule>
  </conditionalFormatting>
  <conditionalFormatting sqref="D456">
    <cfRule type="cellIs" dxfId="1846" priority="1792" stopIfTrue="1" operator="equal">
      <formula>"P"</formula>
    </cfRule>
  </conditionalFormatting>
  <conditionalFormatting sqref="D455">
    <cfRule type="cellIs" dxfId="1845" priority="1791" stopIfTrue="1" operator="equal">
      <formula>"P"</formula>
    </cfRule>
  </conditionalFormatting>
  <conditionalFormatting sqref="D453">
    <cfRule type="cellIs" dxfId="1844" priority="1790" stopIfTrue="1" operator="equal">
      <formula>"P"</formula>
    </cfRule>
  </conditionalFormatting>
  <conditionalFormatting sqref="D456">
    <cfRule type="cellIs" dxfId="1843" priority="1789" stopIfTrue="1" operator="equal">
      <formula>"P"</formula>
    </cfRule>
  </conditionalFormatting>
  <conditionalFormatting sqref="D455">
    <cfRule type="cellIs" dxfId="1842" priority="1788" stopIfTrue="1" operator="equal">
      <formula>"P"</formula>
    </cfRule>
  </conditionalFormatting>
  <conditionalFormatting sqref="D454">
    <cfRule type="cellIs" dxfId="1841" priority="1787" stopIfTrue="1" operator="equal">
      <formula>"P"</formula>
    </cfRule>
  </conditionalFormatting>
  <conditionalFormatting sqref="D452">
    <cfRule type="cellIs" dxfId="1840" priority="1786" stopIfTrue="1" operator="equal">
      <formula>"P"</formula>
    </cfRule>
  </conditionalFormatting>
  <conditionalFormatting sqref="D456">
    <cfRule type="cellIs" dxfId="1839" priority="1785" stopIfTrue="1" operator="equal">
      <formula>"P"</formula>
    </cfRule>
  </conditionalFormatting>
  <conditionalFormatting sqref="D455">
    <cfRule type="cellIs" dxfId="1838" priority="1784" stopIfTrue="1" operator="equal">
      <formula>"P"</formula>
    </cfRule>
  </conditionalFormatting>
  <conditionalFormatting sqref="D454">
    <cfRule type="cellIs" dxfId="1837" priority="1783" stopIfTrue="1" operator="equal">
      <formula>"P"</formula>
    </cfRule>
  </conditionalFormatting>
  <conditionalFormatting sqref="D455">
    <cfRule type="cellIs" dxfId="1836" priority="1782" stopIfTrue="1" operator="equal">
      <formula>"P"</formula>
    </cfRule>
  </conditionalFormatting>
  <conditionalFormatting sqref="D454">
    <cfRule type="cellIs" dxfId="1835" priority="1781" stopIfTrue="1" operator="equal">
      <formula>"P"</formula>
    </cfRule>
  </conditionalFormatting>
  <conditionalFormatting sqref="D456">
    <cfRule type="cellIs" dxfId="1834" priority="1780" stopIfTrue="1" operator="equal">
      <formula>"P"</formula>
    </cfRule>
  </conditionalFormatting>
  <conditionalFormatting sqref="D455">
    <cfRule type="cellIs" dxfId="1833" priority="1779" stopIfTrue="1" operator="equal">
      <formula>"P"</formula>
    </cfRule>
  </conditionalFormatting>
  <conditionalFormatting sqref="D454">
    <cfRule type="cellIs" dxfId="1832" priority="1778" stopIfTrue="1" operator="equal">
      <formula>"P"</formula>
    </cfRule>
  </conditionalFormatting>
  <conditionalFormatting sqref="D452">
    <cfRule type="cellIs" dxfId="1831" priority="1777" stopIfTrue="1" operator="equal">
      <formula>"P"</formula>
    </cfRule>
  </conditionalFormatting>
  <conditionalFormatting sqref="D455">
    <cfRule type="cellIs" dxfId="1830" priority="1776" stopIfTrue="1" operator="equal">
      <formula>"P"</formula>
    </cfRule>
  </conditionalFormatting>
  <conditionalFormatting sqref="D454">
    <cfRule type="cellIs" dxfId="1829" priority="1775" stopIfTrue="1" operator="equal">
      <formula>"P"</formula>
    </cfRule>
  </conditionalFormatting>
  <conditionalFormatting sqref="D453">
    <cfRule type="cellIs" dxfId="1828" priority="1774" stopIfTrue="1" operator="equal">
      <formula>"P"</formula>
    </cfRule>
  </conditionalFormatting>
  <conditionalFormatting sqref="D451">
    <cfRule type="cellIs" dxfId="1827" priority="1773" stopIfTrue="1" operator="equal">
      <formula>"P"</formula>
    </cfRule>
  </conditionalFormatting>
  <conditionalFormatting sqref="D455">
    <cfRule type="cellIs" dxfId="1826" priority="1772" stopIfTrue="1" operator="equal">
      <formula>"P"</formula>
    </cfRule>
  </conditionalFormatting>
  <conditionalFormatting sqref="D454">
    <cfRule type="cellIs" dxfId="1825" priority="1771" stopIfTrue="1" operator="equal">
      <formula>"P"</formula>
    </cfRule>
  </conditionalFormatting>
  <conditionalFormatting sqref="D453">
    <cfRule type="cellIs" dxfId="1824" priority="1770" stopIfTrue="1" operator="equal">
      <formula>"P"</formula>
    </cfRule>
  </conditionalFormatting>
  <conditionalFormatting sqref="D454">
    <cfRule type="cellIs" dxfId="1823" priority="1769" stopIfTrue="1" operator="equal">
      <formula>"P"</formula>
    </cfRule>
  </conditionalFormatting>
  <conditionalFormatting sqref="D453">
    <cfRule type="cellIs" dxfId="1822" priority="1768" stopIfTrue="1" operator="equal">
      <formula>"P"</formula>
    </cfRule>
  </conditionalFormatting>
  <conditionalFormatting sqref="D452">
    <cfRule type="cellIs" dxfId="1821" priority="1756" stopIfTrue="1" operator="equal">
      <formula>"P"</formula>
    </cfRule>
  </conditionalFormatting>
  <conditionalFormatting sqref="D450">
    <cfRule type="cellIs" dxfId="1820" priority="1755" stopIfTrue="1" operator="equal">
      <formula>"P"</formula>
    </cfRule>
  </conditionalFormatting>
  <conditionalFormatting sqref="D450">
    <cfRule type="cellIs" dxfId="1819" priority="1753" stopIfTrue="1" operator="equal">
      <formula>"P"</formula>
    </cfRule>
  </conditionalFormatting>
  <conditionalFormatting sqref="D450">
    <cfRule type="cellIs" dxfId="1818" priority="1754" stopIfTrue="1" operator="equal">
      <formula>"P"</formula>
    </cfRule>
  </conditionalFormatting>
  <conditionalFormatting sqref="D460">
    <cfRule type="cellIs" dxfId="1817" priority="1752" stopIfTrue="1" operator="equal">
      <formula>"P"</formula>
    </cfRule>
  </conditionalFormatting>
  <conditionalFormatting sqref="D459">
    <cfRule type="cellIs" dxfId="1816" priority="1751" stopIfTrue="1" operator="equal">
      <formula>"P"</formula>
    </cfRule>
  </conditionalFormatting>
  <conditionalFormatting sqref="D458">
    <cfRule type="cellIs" dxfId="1815" priority="1750" stopIfTrue="1" operator="equal">
      <formula>"P"</formula>
    </cfRule>
  </conditionalFormatting>
  <conditionalFormatting sqref="D456">
    <cfRule type="cellIs" dxfId="1814" priority="1749" stopIfTrue="1" operator="equal">
      <formula>"P"</formula>
    </cfRule>
  </conditionalFormatting>
  <conditionalFormatting sqref="D453">
    <cfRule type="cellIs" dxfId="1813" priority="1710" stopIfTrue="1" operator="equal">
      <formula>"P"</formula>
    </cfRule>
  </conditionalFormatting>
  <conditionalFormatting sqref="D456">
    <cfRule type="cellIs" dxfId="1812" priority="1709" stopIfTrue="1" operator="equal">
      <formula>"P"</formula>
    </cfRule>
  </conditionalFormatting>
  <conditionalFormatting sqref="D455">
    <cfRule type="cellIs" dxfId="1811" priority="1703" stopIfTrue="1" operator="equal">
      <formula>"P"</formula>
    </cfRule>
  </conditionalFormatting>
  <conditionalFormatting sqref="D456">
    <cfRule type="cellIs" dxfId="1810" priority="1712" stopIfTrue="1" operator="equal">
      <formula>"P"</formula>
    </cfRule>
  </conditionalFormatting>
  <conditionalFormatting sqref="D457">
    <cfRule type="cellIs" dxfId="1809" priority="1713" stopIfTrue="1" operator="equal">
      <formula>"P"</formula>
    </cfRule>
  </conditionalFormatting>
  <conditionalFormatting sqref="D455">
    <cfRule type="cellIs" dxfId="1808" priority="1711" stopIfTrue="1" operator="equal">
      <formula>"P"</formula>
    </cfRule>
  </conditionalFormatting>
  <conditionalFormatting sqref="D455">
    <cfRule type="cellIs" dxfId="1807" priority="1708" stopIfTrue="1" operator="equal">
      <formula>"P"</formula>
    </cfRule>
  </conditionalFormatting>
  <conditionalFormatting sqref="D454">
    <cfRule type="cellIs" dxfId="1806" priority="1707" stopIfTrue="1" operator="equal">
      <formula>"P"</formula>
    </cfRule>
  </conditionalFormatting>
  <conditionalFormatting sqref="D456">
    <cfRule type="cellIs" dxfId="1805" priority="1706" stopIfTrue="1" operator="equal">
      <formula>"P"</formula>
    </cfRule>
  </conditionalFormatting>
  <conditionalFormatting sqref="D455">
    <cfRule type="cellIs" dxfId="1804" priority="1705" stopIfTrue="1" operator="equal">
      <formula>"P"</formula>
    </cfRule>
  </conditionalFormatting>
  <conditionalFormatting sqref="D459">
    <cfRule type="cellIs" dxfId="1803" priority="1748" stopIfTrue="1" operator="equal">
      <formula>"P"</formula>
    </cfRule>
  </conditionalFormatting>
  <conditionalFormatting sqref="D458">
    <cfRule type="cellIs" dxfId="1802" priority="1747" stopIfTrue="1" operator="equal">
      <formula>"P"</formula>
    </cfRule>
  </conditionalFormatting>
  <conditionalFormatting sqref="D457">
    <cfRule type="cellIs" dxfId="1801" priority="1746" stopIfTrue="1" operator="equal">
      <formula>"P"</formula>
    </cfRule>
  </conditionalFormatting>
  <conditionalFormatting sqref="D455">
    <cfRule type="cellIs" dxfId="1800" priority="1745" stopIfTrue="1" operator="equal">
      <formula>"P"</formula>
    </cfRule>
  </conditionalFormatting>
  <conditionalFormatting sqref="D459">
    <cfRule type="cellIs" dxfId="1799" priority="1744" stopIfTrue="1" operator="equal">
      <formula>"P"</formula>
    </cfRule>
  </conditionalFormatting>
  <conditionalFormatting sqref="D458">
    <cfRule type="cellIs" dxfId="1798" priority="1743" stopIfTrue="1" operator="equal">
      <formula>"P"</formula>
    </cfRule>
  </conditionalFormatting>
  <conditionalFormatting sqref="D457">
    <cfRule type="cellIs" dxfId="1797" priority="1742" stopIfTrue="1" operator="equal">
      <formula>"P"</formula>
    </cfRule>
  </conditionalFormatting>
  <conditionalFormatting sqref="D458">
    <cfRule type="cellIs" dxfId="1796" priority="1741" stopIfTrue="1" operator="equal">
      <formula>"P"</formula>
    </cfRule>
  </conditionalFormatting>
  <conditionalFormatting sqref="D457">
    <cfRule type="cellIs" dxfId="1795" priority="1740" stopIfTrue="1" operator="equal">
      <formula>"P"</formula>
    </cfRule>
  </conditionalFormatting>
  <conditionalFormatting sqref="D459">
    <cfRule type="cellIs" dxfId="1794" priority="1739" stopIfTrue="1" operator="equal">
      <formula>"P"</formula>
    </cfRule>
  </conditionalFormatting>
  <conditionalFormatting sqref="D458">
    <cfRule type="cellIs" dxfId="1793" priority="1738" stopIfTrue="1" operator="equal">
      <formula>"P"</formula>
    </cfRule>
  </conditionalFormatting>
  <conditionalFormatting sqref="D457">
    <cfRule type="cellIs" dxfId="1792" priority="1737" stopIfTrue="1" operator="equal">
      <formula>"P"</formula>
    </cfRule>
  </conditionalFormatting>
  <conditionalFormatting sqref="D455">
    <cfRule type="cellIs" dxfId="1791" priority="1736" stopIfTrue="1" operator="equal">
      <formula>"P"</formula>
    </cfRule>
  </conditionalFormatting>
  <conditionalFormatting sqref="D458">
    <cfRule type="cellIs" dxfId="1790" priority="1735" stopIfTrue="1" operator="equal">
      <formula>"P"</formula>
    </cfRule>
  </conditionalFormatting>
  <conditionalFormatting sqref="D457">
    <cfRule type="cellIs" dxfId="1789" priority="1734" stopIfTrue="1" operator="equal">
      <formula>"P"</formula>
    </cfRule>
  </conditionalFormatting>
  <conditionalFormatting sqref="D456">
    <cfRule type="cellIs" dxfId="1788" priority="1733" stopIfTrue="1" operator="equal">
      <formula>"P"</formula>
    </cfRule>
  </conditionalFormatting>
  <conditionalFormatting sqref="D454">
    <cfRule type="cellIs" dxfId="1787" priority="1732" stopIfTrue="1" operator="equal">
      <formula>"P"</formula>
    </cfRule>
  </conditionalFormatting>
  <conditionalFormatting sqref="D458">
    <cfRule type="cellIs" dxfId="1786" priority="1731" stopIfTrue="1" operator="equal">
      <formula>"P"</formula>
    </cfRule>
  </conditionalFormatting>
  <conditionalFormatting sqref="D457">
    <cfRule type="cellIs" dxfId="1785" priority="1730" stopIfTrue="1" operator="equal">
      <formula>"P"</formula>
    </cfRule>
  </conditionalFormatting>
  <conditionalFormatting sqref="D456">
    <cfRule type="cellIs" dxfId="1784" priority="1729" stopIfTrue="1" operator="equal">
      <formula>"P"</formula>
    </cfRule>
  </conditionalFormatting>
  <conditionalFormatting sqref="D457">
    <cfRule type="cellIs" dxfId="1783" priority="1728" stopIfTrue="1" operator="equal">
      <formula>"P"</formula>
    </cfRule>
  </conditionalFormatting>
  <conditionalFormatting sqref="D456">
    <cfRule type="cellIs" dxfId="1782" priority="1727" stopIfTrue="1" operator="equal">
      <formula>"P"</formula>
    </cfRule>
  </conditionalFormatting>
  <conditionalFormatting sqref="D458">
    <cfRule type="cellIs" dxfId="1781" priority="1726" stopIfTrue="1" operator="equal">
      <formula>"P"</formula>
    </cfRule>
  </conditionalFormatting>
  <conditionalFormatting sqref="D457">
    <cfRule type="cellIs" dxfId="1780" priority="1725" stopIfTrue="1" operator="equal">
      <formula>"P"</formula>
    </cfRule>
  </conditionalFormatting>
  <conditionalFormatting sqref="D456">
    <cfRule type="cellIs" dxfId="1779" priority="1724" stopIfTrue="1" operator="equal">
      <formula>"P"</formula>
    </cfRule>
  </conditionalFormatting>
  <conditionalFormatting sqref="D454">
    <cfRule type="cellIs" dxfId="1778" priority="1723" stopIfTrue="1" operator="equal">
      <formula>"P"</formula>
    </cfRule>
  </conditionalFormatting>
  <conditionalFormatting sqref="D457">
    <cfRule type="cellIs" dxfId="1777" priority="1722" stopIfTrue="1" operator="equal">
      <formula>"P"</formula>
    </cfRule>
  </conditionalFormatting>
  <conditionalFormatting sqref="D456">
    <cfRule type="cellIs" dxfId="1776" priority="1721" stopIfTrue="1" operator="equal">
      <formula>"P"</formula>
    </cfRule>
  </conditionalFormatting>
  <conditionalFormatting sqref="D455">
    <cfRule type="cellIs" dxfId="1775" priority="1720" stopIfTrue="1" operator="equal">
      <formula>"P"</formula>
    </cfRule>
  </conditionalFormatting>
  <conditionalFormatting sqref="D453">
    <cfRule type="cellIs" dxfId="1774" priority="1719" stopIfTrue="1" operator="equal">
      <formula>"P"</formula>
    </cfRule>
  </conditionalFormatting>
  <conditionalFormatting sqref="D457">
    <cfRule type="cellIs" dxfId="1773" priority="1718" stopIfTrue="1" operator="equal">
      <formula>"P"</formula>
    </cfRule>
  </conditionalFormatting>
  <conditionalFormatting sqref="D456">
    <cfRule type="cellIs" dxfId="1772" priority="1717" stopIfTrue="1" operator="equal">
      <formula>"P"</formula>
    </cfRule>
  </conditionalFormatting>
  <conditionalFormatting sqref="D455">
    <cfRule type="cellIs" dxfId="1771" priority="1716" stopIfTrue="1" operator="equal">
      <formula>"P"</formula>
    </cfRule>
  </conditionalFormatting>
  <conditionalFormatting sqref="D456">
    <cfRule type="cellIs" dxfId="1770" priority="1715" stopIfTrue="1" operator="equal">
      <formula>"P"</formula>
    </cfRule>
  </conditionalFormatting>
  <conditionalFormatting sqref="D455">
    <cfRule type="cellIs" dxfId="1769" priority="1714" stopIfTrue="1" operator="equal">
      <formula>"P"</formula>
    </cfRule>
  </conditionalFormatting>
  <conditionalFormatting sqref="D454">
    <cfRule type="cellIs" dxfId="1768" priority="1702" stopIfTrue="1" operator="equal">
      <formula>"P"</formula>
    </cfRule>
  </conditionalFormatting>
  <conditionalFormatting sqref="D452">
    <cfRule type="cellIs" dxfId="1767" priority="1701" stopIfTrue="1" operator="equal">
      <formula>"P"</formula>
    </cfRule>
  </conditionalFormatting>
  <conditionalFormatting sqref="D452">
    <cfRule type="cellIs" dxfId="1766" priority="1699" stopIfTrue="1" operator="equal">
      <formula>"P"</formula>
    </cfRule>
  </conditionalFormatting>
  <conditionalFormatting sqref="D452">
    <cfRule type="cellIs" dxfId="1765" priority="1700" stopIfTrue="1" operator="equal">
      <formula>"P"</formula>
    </cfRule>
  </conditionalFormatting>
  <conditionalFormatting sqref="D459">
    <cfRule type="cellIs" dxfId="1764" priority="1698" stopIfTrue="1" operator="equal">
      <formula>"P"</formula>
    </cfRule>
  </conditionalFormatting>
  <conditionalFormatting sqref="D457">
    <cfRule type="cellIs" dxfId="1763" priority="1696" stopIfTrue="1" operator="equal">
      <formula>"P"</formula>
    </cfRule>
  </conditionalFormatting>
  <conditionalFormatting sqref="D455">
    <cfRule type="cellIs" dxfId="1762" priority="1695" stopIfTrue="1" operator="equal">
      <formula>"P"</formula>
    </cfRule>
  </conditionalFormatting>
  <conditionalFormatting sqref="D452">
    <cfRule type="cellIs" dxfId="1761" priority="1656" stopIfTrue="1" operator="equal">
      <formula>"P"</formula>
    </cfRule>
  </conditionalFormatting>
  <conditionalFormatting sqref="D455">
    <cfRule type="cellIs" dxfId="1760" priority="1655" stopIfTrue="1" operator="equal">
      <formula>"P"</formula>
    </cfRule>
  </conditionalFormatting>
  <conditionalFormatting sqref="D454">
    <cfRule type="cellIs" dxfId="1759" priority="1649" stopIfTrue="1" operator="equal">
      <formula>"P"</formula>
    </cfRule>
  </conditionalFormatting>
  <conditionalFormatting sqref="D455">
    <cfRule type="cellIs" dxfId="1758" priority="1658" stopIfTrue="1" operator="equal">
      <formula>"P"</formula>
    </cfRule>
  </conditionalFormatting>
  <conditionalFormatting sqref="D456">
    <cfRule type="cellIs" dxfId="1757" priority="1659" stopIfTrue="1" operator="equal">
      <formula>"P"</formula>
    </cfRule>
  </conditionalFormatting>
  <conditionalFormatting sqref="D454">
    <cfRule type="cellIs" dxfId="1756" priority="1657" stopIfTrue="1" operator="equal">
      <formula>"P"</formula>
    </cfRule>
  </conditionalFormatting>
  <conditionalFormatting sqref="D454">
    <cfRule type="cellIs" dxfId="1755" priority="1654" stopIfTrue="1" operator="equal">
      <formula>"P"</formula>
    </cfRule>
  </conditionalFormatting>
  <conditionalFormatting sqref="D453">
    <cfRule type="cellIs" dxfId="1754" priority="1653" stopIfTrue="1" operator="equal">
      <formula>"P"</formula>
    </cfRule>
  </conditionalFormatting>
  <conditionalFormatting sqref="D455">
    <cfRule type="cellIs" dxfId="1753" priority="1652" stopIfTrue="1" operator="equal">
      <formula>"P"</formula>
    </cfRule>
  </conditionalFormatting>
  <conditionalFormatting sqref="D453">
    <cfRule type="cellIs" dxfId="1752" priority="1650" stopIfTrue="1" operator="equal">
      <formula>"P"</formula>
    </cfRule>
  </conditionalFormatting>
  <conditionalFormatting sqref="D454">
    <cfRule type="cellIs" dxfId="1751" priority="1651" stopIfTrue="1" operator="equal">
      <formula>"P"</formula>
    </cfRule>
  </conditionalFormatting>
  <conditionalFormatting sqref="D458">
    <cfRule type="cellIs" dxfId="1750" priority="1694" stopIfTrue="1" operator="equal">
      <formula>"P"</formula>
    </cfRule>
  </conditionalFormatting>
  <conditionalFormatting sqref="D457">
    <cfRule type="cellIs" dxfId="1749" priority="1693" stopIfTrue="1" operator="equal">
      <formula>"P"</formula>
    </cfRule>
  </conditionalFormatting>
  <conditionalFormatting sqref="D456">
    <cfRule type="cellIs" dxfId="1748" priority="1692" stopIfTrue="1" operator="equal">
      <formula>"P"</formula>
    </cfRule>
  </conditionalFormatting>
  <conditionalFormatting sqref="D454">
    <cfRule type="cellIs" dxfId="1747" priority="1691" stopIfTrue="1" operator="equal">
      <formula>"P"</formula>
    </cfRule>
  </conditionalFormatting>
  <conditionalFormatting sqref="D458">
    <cfRule type="cellIs" dxfId="1746" priority="1690" stopIfTrue="1" operator="equal">
      <formula>"P"</formula>
    </cfRule>
  </conditionalFormatting>
  <conditionalFormatting sqref="D457">
    <cfRule type="cellIs" dxfId="1745" priority="1689" stopIfTrue="1" operator="equal">
      <formula>"P"</formula>
    </cfRule>
  </conditionalFormatting>
  <conditionalFormatting sqref="D456">
    <cfRule type="cellIs" dxfId="1744" priority="1688" stopIfTrue="1" operator="equal">
      <formula>"P"</formula>
    </cfRule>
  </conditionalFormatting>
  <conditionalFormatting sqref="D457">
    <cfRule type="cellIs" dxfId="1743" priority="1687" stopIfTrue="1" operator="equal">
      <formula>"P"</formula>
    </cfRule>
  </conditionalFormatting>
  <conditionalFormatting sqref="D456">
    <cfRule type="cellIs" dxfId="1742" priority="1686" stopIfTrue="1" operator="equal">
      <formula>"P"</formula>
    </cfRule>
  </conditionalFormatting>
  <conditionalFormatting sqref="D458">
    <cfRule type="cellIs" dxfId="1741" priority="1685" stopIfTrue="1" operator="equal">
      <formula>"P"</formula>
    </cfRule>
  </conditionalFormatting>
  <conditionalFormatting sqref="D457">
    <cfRule type="cellIs" dxfId="1740" priority="1684" stopIfTrue="1" operator="equal">
      <formula>"P"</formula>
    </cfRule>
  </conditionalFormatting>
  <conditionalFormatting sqref="D456">
    <cfRule type="cellIs" dxfId="1739" priority="1683" stopIfTrue="1" operator="equal">
      <formula>"P"</formula>
    </cfRule>
  </conditionalFormatting>
  <conditionalFormatting sqref="D454">
    <cfRule type="cellIs" dxfId="1738" priority="1682" stopIfTrue="1" operator="equal">
      <formula>"P"</formula>
    </cfRule>
  </conditionalFormatting>
  <conditionalFormatting sqref="D457">
    <cfRule type="cellIs" dxfId="1737" priority="1681" stopIfTrue="1" operator="equal">
      <formula>"P"</formula>
    </cfRule>
  </conditionalFormatting>
  <conditionalFormatting sqref="D456">
    <cfRule type="cellIs" dxfId="1736" priority="1680" stopIfTrue="1" operator="equal">
      <formula>"P"</formula>
    </cfRule>
  </conditionalFormatting>
  <conditionalFormatting sqref="D455">
    <cfRule type="cellIs" dxfId="1735" priority="1679" stopIfTrue="1" operator="equal">
      <formula>"P"</formula>
    </cfRule>
  </conditionalFormatting>
  <conditionalFormatting sqref="D453">
    <cfRule type="cellIs" dxfId="1734" priority="1678" stopIfTrue="1" operator="equal">
      <formula>"P"</formula>
    </cfRule>
  </conditionalFormatting>
  <conditionalFormatting sqref="D457">
    <cfRule type="cellIs" dxfId="1733" priority="1677" stopIfTrue="1" operator="equal">
      <formula>"P"</formula>
    </cfRule>
  </conditionalFormatting>
  <conditionalFormatting sqref="D456">
    <cfRule type="cellIs" dxfId="1732" priority="1676" stopIfTrue="1" operator="equal">
      <formula>"P"</formula>
    </cfRule>
  </conditionalFormatting>
  <conditionalFormatting sqref="D455">
    <cfRule type="cellIs" dxfId="1731" priority="1675" stopIfTrue="1" operator="equal">
      <formula>"P"</formula>
    </cfRule>
  </conditionalFormatting>
  <conditionalFormatting sqref="D456">
    <cfRule type="cellIs" dxfId="1730" priority="1674" stopIfTrue="1" operator="equal">
      <formula>"P"</formula>
    </cfRule>
  </conditionalFormatting>
  <conditionalFormatting sqref="D455">
    <cfRule type="cellIs" dxfId="1729" priority="1673" stopIfTrue="1" operator="equal">
      <formula>"P"</formula>
    </cfRule>
  </conditionalFormatting>
  <conditionalFormatting sqref="D457">
    <cfRule type="cellIs" dxfId="1728" priority="1672" stopIfTrue="1" operator="equal">
      <formula>"P"</formula>
    </cfRule>
  </conditionalFormatting>
  <conditionalFormatting sqref="D456">
    <cfRule type="cellIs" dxfId="1727" priority="1671" stopIfTrue="1" operator="equal">
      <formula>"P"</formula>
    </cfRule>
  </conditionalFormatting>
  <conditionalFormatting sqref="D455">
    <cfRule type="cellIs" dxfId="1726" priority="1670" stopIfTrue="1" operator="equal">
      <formula>"P"</formula>
    </cfRule>
  </conditionalFormatting>
  <conditionalFormatting sqref="D453">
    <cfRule type="cellIs" dxfId="1725" priority="1669" stopIfTrue="1" operator="equal">
      <formula>"P"</formula>
    </cfRule>
  </conditionalFormatting>
  <conditionalFormatting sqref="D456">
    <cfRule type="cellIs" dxfId="1724" priority="1668" stopIfTrue="1" operator="equal">
      <formula>"P"</formula>
    </cfRule>
  </conditionalFormatting>
  <conditionalFormatting sqref="D455">
    <cfRule type="cellIs" dxfId="1723" priority="1667" stopIfTrue="1" operator="equal">
      <formula>"P"</formula>
    </cfRule>
  </conditionalFormatting>
  <conditionalFormatting sqref="D454">
    <cfRule type="cellIs" dxfId="1722" priority="1666" stopIfTrue="1" operator="equal">
      <formula>"P"</formula>
    </cfRule>
  </conditionalFormatting>
  <conditionalFormatting sqref="D452">
    <cfRule type="cellIs" dxfId="1721" priority="1665" stopIfTrue="1" operator="equal">
      <formula>"P"</formula>
    </cfRule>
  </conditionalFormatting>
  <conditionalFormatting sqref="D456">
    <cfRule type="cellIs" dxfId="1720" priority="1664" stopIfTrue="1" operator="equal">
      <formula>"P"</formula>
    </cfRule>
  </conditionalFormatting>
  <conditionalFormatting sqref="D455">
    <cfRule type="cellIs" dxfId="1719" priority="1663" stopIfTrue="1" operator="equal">
      <formula>"P"</formula>
    </cfRule>
  </conditionalFormatting>
  <conditionalFormatting sqref="D454">
    <cfRule type="cellIs" dxfId="1718" priority="1662" stopIfTrue="1" operator="equal">
      <formula>"P"</formula>
    </cfRule>
  </conditionalFormatting>
  <conditionalFormatting sqref="D455">
    <cfRule type="cellIs" dxfId="1717" priority="1661" stopIfTrue="1" operator="equal">
      <formula>"P"</formula>
    </cfRule>
  </conditionalFormatting>
  <conditionalFormatting sqref="D454">
    <cfRule type="cellIs" dxfId="1716" priority="1660" stopIfTrue="1" operator="equal">
      <formula>"P"</formula>
    </cfRule>
  </conditionalFormatting>
  <conditionalFormatting sqref="D453">
    <cfRule type="cellIs" dxfId="1715" priority="1648" stopIfTrue="1" operator="equal">
      <formula>"P"</formula>
    </cfRule>
  </conditionalFormatting>
  <conditionalFormatting sqref="D451">
    <cfRule type="cellIs" dxfId="1714" priority="1647" stopIfTrue="1" operator="equal">
      <formula>"P"</formula>
    </cfRule>
  </conditionalFormatting>
  <conditionalFormatting sqref="D451">
    <cfRule type="cellIs" dxfId="1713" priority="1645" stopIfTrue="1" operator="equal">
      <formula>"P"</formula>
    </cfRule>
  </conditionalFormatting>
  <conditionalFormatting sqref="D451">
    <cfRule type="cellIs" dxfId="1712" priority="1646" stopIfTrue="1" operator="equal">
      <formula>"P"</formula>
    </cfRule>
  </conditionalFormatting>
  <conditionalFormatting sqref="D458">
    <cfRule type="cellIs" dxfId="1711" priority="1331" stopIfTrue="1" operator="equal">
      <formula>"P"</formula>
    </cfRule>
  </conditionalFormatting>
  <conditionalFormatting sqref="D458">
    <cfRule type="cellIs" dxfId="1710" priority="1329" stopIfTrue="1" operator="equal">
      <formula>"P"</formula>
    </cfRule>
  </conditionalFormatting>
  <conditionalFormatting sqref="D453">
    <cfRule type="cellIs" dxfId="1709" priority="1332" stopIfTrue="1" operator="equal">
      <formula>"P"</formula>
    </cfRule>
  </conditionalFormatting>
  <conditionalFormatting sqref="D459">
    <cfRule type="cellIs" dxfId="1708" priority="1330" stopIfTrue="1" operator="equal">
      <formula>"P"</formula>
    </cfRule>
  </conditionalFormatting>
  <conditionalFormatting sqref="D457">
    <cfRule type="cellIs" dxfId="1707" priority="1328" stopIfTrue="1" operator="equal">
      <formula>"P"</formula>
    </cfRule>
  </conditionalFormatting>
  <conditionalFormatting sqref="D455">
    <cfRule type="cellIs" dxfId="1706" priority="1327" stopIfTrue="1" operator="equal">
      <formula>"P"</formula>
    </cfRule>
  </conditionalFormatting>
  <conditionalFormatting sqref="D456">
    <cfRule type="cellIs" dxfId="1705" priority="1286" stopIfTrue="1" operator="equal">
      <formula>"P"</formula>
    </cfRule>
  </conditionalFormatting>
  <conditionalFormatting sqref="D455">
    <cfRule type="cellIs" dxfId="1704" priority="1285" stopIfTrue="1" operator="equal">
      <formula>"P"</formula>
    </cfRule>
  </conditionalFormatting>
  <conditionalFormatting sqref="D456">
    <cfRule type="cellIs" dxfId="1703" priority="1279" stopIfTrue="1" operator="equal">
      <formula>"P"</formula>
    </cfRule>
  </conditionalFormatting>
  <conditionalFormatting sqref="D456">
    <cfRule type="cellIs" dxfId="1702" priority="1288" stopIfTrue="1" operator="equal">
      <formula>"P"</formula>
    </cfRule>
  </conditionalFormatting>
  <conditionalFormatting sqref="D457">
    <cfRule type="cellIs" dxfId="1701" priority="1289" stopIfTrue="1" operator="equal">
      <formula>"P"</formula>
    </cfRule>
  </conditionalFormatting>
  <conditionalFormatting sqref="D455">
    <cfRule type="cellIs" dxfId="1700" priority="1287" stopIfTrue="1" operator="equal">
      <formula>"P"</formula>
    </cfRule>
  </conditionalFormatting>
  <conditionalFormatting sqref="D457">
    <cfRule type="cellIs" dxfId="1699" priority="1284" stopIfTrue="1" operator="equal">
      <formula>"P"</formula>
    </cfRule>
  </conditionalFormatting>
  <conditionalFormatting sqref="D456">
    <cfRule type="cellIs" dxfId="1698" priority="1283" stopIfTrue="1" operator="equal">
      <formula>"P"</formula>
    </cfRule>
  </conditionalFormatting>
  <conditionalFormatting sqref="D455">
    <cfRule type="cellIs" dxfId="1697" priority="1282" stopIfTrue="1" operator="equal">
      <formula>"P"</formula>
    </cfRule>
  </conditionalFormatting>
  <conditionalFormatting sqref="D455">
    <cfRule type="cellIs" dxfId="1696" priority="1280" stopIfTrue="1" operator="equal">
      <formula>"P"</formula>
    </cfRule>
  </conditionalFormatting>
  <conditionalFormatting sqref="D456">
    <cfRule type="cellIs" dxfId="1695" priority="1281" stopIfTrue="1" operator="equal">
      <formula>"P"</formula>
    </cfRule>
  </conditionalFormatting>
  <conditionalFormatting sqref="D458">
    <cfRule type="cellIs" dxfId="1694" priority="1326" stopIfTrue="1" operator="equal">
      <formula>"P"</formula>
    </cfRule>
  </conditionalFormatting>
  <conditionalFormatting sqref="D457">
    <cfRule type="cellIs" dxfId="1693" priority="1325" stopIfTrue="1" operator="equal">
      <formula>"P"</formula>
    </cfRule>
  </conditionalFormatting>
  <conditionalFormatting sqref="D456">
    <cfRule type="cellIs" dxfId="1692" priority="1324" stopIfTrue="1" operator="equal">
      <formula>"P"</formula>
    </cfRule>
  </conditionalFormatting>
  <conditionalFormatting sqref="D458">
    <cfRule type="cellIs" dxfId="1691" priority="1323" stopIfTrue="1" operator="equal">
      <formula>"P"</formula>
    </cfRule>
  </conditionalFormatting>
  <conditionalFormatting sqref="D457">
    <cfRule type="cellIs" dxfId="1690" priority="1322" stopIfTrue="1" operator="equal">
      <formula>"P"</formula>
    </cfRule>
  </conditionalFormatting>
  <conditionalFormatting sqref="D456">
    <cfRule type="cellIs" dxfId="1689" priority="1321" stopIfTrue="1" operator="equal">
      <formula>"P"</formula>
    </cfRule>
  </conditionalFormatting>
  <conditionalFormatting sqref="D457">
    <cfRule type="cellIs" dxfId="1688" priority="1320" stopIfTrue="1" operator="equal">
      <formula>"P"</formula>
    </cfRule>
  </conditionalFormatting>
  <conditionalFormatting sqref="D456">
    <cfRule type="cellIs" dxfId="1687" priority="1319" stopIfTrue="1" operator="equal">
      <formula>"P"</formula>
    </cfRule>
  </conditionalFormatting>
  <conditionalFormatting sqref="D458">
    <cfRule type="cellIs" dxfId="1686" priority="1318" stopIfTrue="1" operator="equal">
      <formula>"P"</formula>
    </cfRule>
  </conditionalFormatting>
  <conditionalFormatting sqref="D456">
    <cfRule type="cellIs" dxfId="1685" priority="1316" stopIfTrue="1" operator="equal">
      <formula>"P"</formula>
    </cfRule>
  </conditionalFormatting>
  <conditionalFormatting sqref="D457">
    <cfRule type="cellIs" dxfId="1684" priority="1317" stopIfTrue="1" operator="equal">
      <formula>"P"</formula>
    </cfRule>
  </conditionalFormatting>
  <conditionalFormatting sqref="D457">
    <cfRule type="cellIs" dxfId="1683" priority="1315" stopIfTrue="1" operator="equal">
      <formula>"P"</formula>
    </cfRule>
  </conditionalFormatting>
  <conditionalFormatting sqref="D456">
    <cfRule type="cellIs" dxfId="1682" priority="1314" stopIfTrue="1" operator="equal">
      <formula>"P"</formula>
    </cfRule>
  </conditionalFormatting>
  <conditionalFormatting sqref="D455">
    <cfRule type="cellIs" dxfId="1681" priority="1313" stopIfTrue="1" operator="equal">
      <formula>"P"</formula>
    </cfRule>
  </conditionalFormatting>
  <conditionalFormatting sqref="D457">
    <cfRule type="cellIs" dxfId="1680" priority="1312" stopIfTrue="1" operator="equal">
      <formula>"P"</formula>
    </cfRule>
  </conditionalFormatting>
  <conditionalFormatting sqref="D456">
    <cfRule type="cellIs" dxfId="1679" priority="1311" stopIfTrue="1" operator="equal">
      <formula>"P"</formula>
    </cfRule>
  </conditionalFormatting>
  <conditionalFormatting sqref="D455">
    <cfRule type="cellIs" dxfId="1678" priority="1310" stopIfTrue="1" operator="equal">
      <formula>"P"</formula>
    </cfRule>
  </conditionalFormatting>
  <conditionalFormatting sqref="D456">
    <cfRule type="cellIs" dxfId="1677" priority="1309" stopIfTrue="1" operator="equal">
      <formula>"P"</formula>
    </cfRule>
  </conditionalFormatting>
  <conditionalFormatting sqref="D455">
    <cfRule type="cellIs" dxfId="1676" priority="1308" stopIfTrue="1" operator="equal">
      <formula>"P"</formula>
    </cfRule>
  </conditionalFormatting>
  <conditionalFormatting sqref="D457">
    <cfRule type="cellIs" dxfId="1675" priority="1307" stopIfTrue="1" operator="equal">
      <formula>"P"</formula>
    </cfRule>
  </conditionalFormatting>
  <conditionalFormatting sqref="D456">
    <cfRule type="cellIs" dxfId="1674" priority="1306" stopIfTrue="1" operator="equal">
      <formula>"P"</formula>
    </cfRule>
  </conditionalFormatting>
  <conditionalFormatting sqref="D455">
    <cfRule type="cellIs" dxfId="1673" priority="1305" stopIfTrue="1" operator="equal">
      <formula>"P"</formula>
    </cfRule>
  </conditionalFormatting>
  <conditionalFormatting sqref="D456">
    <cfRule type="cellIs" dxfId="1672" priority="1304" stopIfTrue="1" operator="equal">
      <formula>"P"</formula>
    </cfRule>
  </conditionalFormatting>
  <conditionalFormatting sqref="D456">
    <cfRule type="cellIs" dxfId="1671" priority="1302" stopIfTrue="1" operator="equal">
      <formula>"P"</formula>
    </cfRule>
  </conditionalFormatting>
  <conditionalFormatting sqref="D455">
    <cfRule type="cellIs" dxfId="1670" priority="1303" stopIfTrue="1" operator="equal">
      <formula>"P"</formula>
    </cfRule>
  </conditionalFormatting>
  <conditionalFormatting sqref="D455">
    <cfRule type="cellIs" dxfId="1669" priority="1301" stopIfTrue="1" operator="equal">
      <formula>"P"</formula>
    </cfRule>
  </conditionalFormatting>
  <conditionalFormatting sqref="D455">
    <cfRule type="cellIs" dxfId="1668" priority="1300" stopIfTrue="1" operator="equal">
      <formula>"P"</formula>
    </cfRule>
  </conditionalFormatting>
  <conditionalFormatting sqref="D456">
    <cfRule type="cellIs" dxfId="1667" priority="1299" stopIfTrue="1" operator="equal">
      <formula>"P"</formula>
    </cfRule>
  </conditionalFormatting>
  <conditionalFormatting sqref="D455">
    <cfRule type="cellIs" dxfId="1666" priority="1298" stopIfTrue="1" operator="equal">
      <formula>"P"</formula>
    </cfRule>
  </conditionalFormatting>
  <conditionalFormatting sqref="D455">
    <cfRule type="cellIs" dxfId="1665" priority="1297" stopIfTrue="1" operator="equal">
      <formula>"P"</formula>
    </cfRule>
  </conditionalFormatting>
  <conditionalFormatting sqref="D455">
    <cfRule type="cellIs" dxfId="1664" priority="1296" stopIfTrue="1" operator="equal">
      <formula>"P"</formula>
    </cfRule>
  </conditionalFormatting>
  <conditionalFormatting sqref="D458">
    <cfRule type="cellIs" dxfId="1663" priority="1295" stopIfTrue="1" operator="equal">
      <formula>"P"</formula>
    </cfRule>
  </conditionalFormatting>
  <conditionalFormatting sqref="D457">
    <cfRule type="cellIs" dxfId="1662" priority="1294" stopIfTrue="1" operator="equal">
      <formula>"P"</formula>
    </cfRule>
  </conditionalFormatting>
  <conditionalFormatting sqref="D456">
    <cfRule type="cellIs" dxfId="1661" priority="1293" stopIfTrue="1" operator="equal">
      <formula>"P"</formula>
    </cfRule>
  </conditionalFormatting>
  <conditionalFormatting sqref="D457">
    <cfRule type="cellIs" dxfId="1660" priority="1292" stopIfTrue="1" operator="equal">
      <formula>"P"</formula>
    </cfRule>
  </conditionalFormatting>
  <conditionalFormatting sqref="D456">
    <cfRule type="cellIs" dxfId="1659" priority="1291" stopIfTrue="1" operator="equal">
      <formula>"P"</formula>
    </cfRule>
  </conditionalFormatting>
  <conditionalFormatting sqref="D455">
    <cfRule type="cellIs" dxfId="1658" priority="1290" stopIfTrue="1" operator="equal">
      <formula>"P"</formula>
    </cfRule>
  </conditionalFormatting>
  <conditionalFormatting sqref="D455">
    <cfRule type="cellIs" dxfId="1657" priority="1278" stopIfTrue="1" operator="equal">
      <formula>"P"</formula>
    </cfRule>
  </conditionalFormatting>
  <conditionalFormatting sqref="D455">
    <cfRule type="cellIs" dxfId="1656" priority="1277" stopIfTrue="1" operator="equal">
      <formula>"P"</formula>
    </cfRule>
  </conditionalFormatting>
  <conditionalFormatting sqref="D455">
    <cfRule type="cellIs" dxfId="1655" priority="1275" stopIfTrue="1" operator="equal">
      <formula>"P"</formula>
    </cfRule>
  </conditionalFormatting>
  <conditionalFormatting sqref="D456">
    <cfRule type="cellIs" dxfId="1654" priority="1276" stopIfTrue="1" operator="equal">
      <formula>"P"</formula>
    </cfRule>
  </conditionalFormatting>
  <conditionalFormatting sqref="D455">
    <cfRule type="cellIs" dxfId="1653" priority="1273" stopIfTrue="1" operator="equal">
      <formula>"P"</formula>
    </cfRule>
  </conditionalFormatting>
  <conditionalFormatting sqref="D460">
    <cfRule type="cellIs" dxfId="1652" priority="1271" stopIfTrue="1" operator="equal">
      <formula>"P"</formula>
    </cfRule>
  </conditionalFormatting>
  <conditionalFormatting sqref="D455">
    <cfRule type="cellIs" dxfId="1651" priority="1274" stopIfTrue="1" operator="equal">
      <formula>"P"</formula>
    </cfRule>
  </conditionalFormatting>
  <conditionalFormatting sqref="D455">
    <cfRule type="cellIs" dxfId="1650" priority="1272" stopIfTrue="1" operator="equal">
      <formula>"P"</formula>
    </cfRule>
  </conditionalFormatting>
  <conditionalFormatting sqref="D459">
    <cfRule type="cellIs" dxfId="1649" priority="1270" stopIfTrue="1" operator="equal">
      <formula>"P"</formula>
    </cfRule>
  </conditionalFormatting>
  <conditionalFormatting sqref="D458">
    <cfRule type="cellIs" dxfId="1648" priority="1269" stopIfTrue="1" operator="equal">
      <formula>"P"</formula>
    </cfRule>
  </conditionalFormatting>
  <conditionalFormatting sqref="D455">
    <cfRule type="cellIs" dxfId="1647" priority="1229" stopIfTrue="1" operator="equal">
      <formula>"P"</formula>
    </cfRule>
  </conditionalFormatting>
  <conditionalFormatting sqref="D455">
    <cfRule type="cellIs" dxfId="1646" priority="1228" stopIfTrue="1" operator="equal">
      <formula>"P"</formula>
    </cfRule>
  </conditionalFormatting>
  <conditionalFormatting sqref="D457">
    <cfRule type="cellIs" dxfId="1645" priority="1222" stopIfTrue="1" operator="equal">
      <formula>"P"</formula>
    </cfRule>
  </conditionalFormatting>
  <conditionalFormatting sqref="D455">
    <cfRule type="cellIs" dxfId="1644" priority="1231" stopIfTrue="1" operator="equal">
      <formula>"P"</formula>
    </cfRule>
  </conditionalFormatting>
  <conditionalFormatting sqref="D456">
    <cfRule type="cellIs" dxfId="1643" priority="1232" stopIfTrue="1" operator="equal">
      <formula>"P"</formula>
    </cfRule>
  </conditionalFormatting>
  <conditionalFormatting sqref="D456">
    <cfRule type="cellIs" dxfId="1642" priority="1230" stopIfTrue="1" operator="equal">
      <formula>"P"</formula>
    </cfRule>
  </conditionalFormatting>
  <conditionalFormatting sqref="D459">
    <cfRule type="cellIs" dxfId="1641" priority="1227" stopIfTrue="1" operator="equal">
      <formula>"P"</formula>
    </cfRule>
  </conditionalFormatting>
  <conditionalFormatting sqref="D458">
    <cfRule type="cellIs" dxfId="1640" priority="1226" stopIfTrue="1" operator="equal">
      <formula>"P"</formula>
    </cfRule>
  </conditionalFormatting>
  <conditionalFormatting sqref="D457">
    <cfRule type="cellIs" dxfId="1639" priority="1225" stopIfTrue="1" operator="equal">
      <formula>"P"</formula>
    </cfRule>
  </conditionalFormatting>
  <conditionalFormatting sqref="D458">
    <cfRule type="cellIs" dxfId="1638" priority="1223" stopIfTrue="1" operator="equal">
      <formula>"P"</formula>
    </cfRule>
  </conditionalFormatting>
  <conditionalFormatting sqref="D455">
    <cfRule type="cellIs" dxfId="1637" priority="1224" stopIfTrue="1" operator="equal">
      <formula>"P"</formula>
    </cfRule>
  </conditionalFormatting>
  <conditionalFormatting sqref="D456">
    <cfRule type="cellIs" dxfId="1636" priority="1268" stopIfTrue="1" operator="equal">
      <formula>"P"</formula>
    </cfRule>
  </conditionalFormatting>
  <conditionalFormatting sqref="D459">
    <cfRule type="cellIs" dxfId="1635" priority="1267" stopIfTrue="1" operator="equal">
      <formula>"P"</formula>
    </cfRule>
  </conditionalFormatting>
  <conditionalFormatting sqref="D458">
    <cfRule type="cellIs" dxfId="1634" priority="1266" stopIfTrue="1" operator="equal">
      <formula>"P"</formula>
    </cfRule>
  </conditionalFormatting>
  <conditionalFormatting sqref="D457">
    <cfRule type="cellIs" dxfId="1633" priority="1265" stopIfTrue="1" operator="equal">
      <formula>"P"</formula>
    </cfRule>
  </conditionalFormatting>
  <conditionalFormatting sqref="D455">
    <cfRule type="cellIs" dxfId="1632" priority="1264" stopIfTrue="1" operator="equal">
      <formula>"P"</formula>
    </cfRule>
  </conditionalFormatting>
  <conditionalFormatting sqref="D459">
    <cfRule type="cellIs" dxfId="1631" priority="1263" stopIfTrue="1" operator="equal">
      <formula>"P"</formula>
    </cfRule>
  </conditionalFormatting>
  <conditionalFormatting sqref="D458">
    <cfRule type="cellIs" dxfId="1630" priority="1262" stopIfTrue="1" operator="equal">
      <formula>"P"</formula>
    </cfRule>
  </conditionalFormatting>
  <conditionalFormatting sqref="D457">
    <cfRule type="cellIs" dxfId="1629" priority="1261" stopIfTrue="1" operator="equal">
      <formula>"P"</formula>
    </cfRule>
  </conditionalFormatting>
  <conditionalFormatting sqref="D458">
    <cfRule type="cellIs" dxfId="1628" priority="1260" stopIfTrue="1" operator="equal">
      <formula>"P"</formula>
    </cfRule>
  </conditionalFormatting>
  <conditionalFormatting sqref="D459">
    <cfRule type="cellIs" dxfId="1627" priority="1258" stopIfTrue="1" operator="equal">
      <formula>"P"</formula>
    </cfRule>
  </conditionalFormatting>
  <conditionalFormatting sqref="D457">
    <cfRule type="cellIs" dxfId="1626" priority="1259" stopIfTrue="1" operator="equal">
      <formula>"P"</formula>
    </cfRule>
  </conditionalFormatting>
  <conditionalFormatting sqref="D458">
    <cfRule type="cellIs" dxfId="1625" priority="1257" stopIfTrue="1" operator="equal">
      <formula>"P"</formula>
    </cfRule>
  </conditionalFormatting>
  <conditionalFormatting sqref="D457">
    <cfRule type="cellIs" dxfId="1624" priority="1256" stopIfTrue="1" operator="equal">
      <formula>"P"</formula>
    </cfRule>
  </conditionalFormatting>
  <conditionalFormatting sqref="D455">
    <cfRule type="cellIs" dxfId="1623" priority="1255" stopIfTrue="1" operator="equal">
      <formula>"P"</formula>
    </cfRule>
  </conditionalFormatting>
  <conditionalFormatting sqref="D458">
    <cfRule type="cellIs" dxfId="1622" priority="1254" stopIfTrue="1" operator="equal">
      <formula>"P"</formula>
    </cfRule>
  </conditionalFormatting>
  <conditionalFormatting sqref="D457">
    <cfRule type="cellIs" dxfId="1621" priority="1253" stopIfTrue="1" operator="equal">
      <formula>"P"</formula>
    </cfRule>
  </conditionalFormatting>
  <conditionalFormatting sqref="D456">
    <cfRule type="cellIs" dxfId="1620" priority="1252" stopIfTrue="1" operator="equal">
      <formula>"P"</formula>
    </cfRule>
  </conditionalFormatting>
  <conditionalFormatting sqref="D458">
    <cfRule type="cellIs" dxfId="1619" priority="1251" stopIfTrue="1" operator="equal">
      <formula>"P"</formula>
    </cfRule>
  </conditionalFormatting>
  <conditionalFormatting sqref="D457">
    <cfRule type="cellIs" dxfId="1618" priority="1250" stopIfTrue="1" operator="equal">
      <formula>"P"</formula>
    </cfRule>
  </conditionalFormatting>
  <conditionalFormatting sqref="D456">
    <cfRule type="cellIs" dxfId="1617" priority="1249" stopIfTrue="1" operator="equal">
      <formula>"P"</formula>
    </cfRule>
  </conditionalFormatting>
  <conditionalFormatting sqref="D457">
    <cfRule type="cellIs" dxfId="1616" priority="1248" stopIfTrue="1" operator="equal">
      <formula>"P"</formula>
    </cfRule>
  </conditionalFormatting>
  <conditionalFormatting sqref="D456">
    <cfRule type="cellIs" dxfId="1615" priority="1247" stopIfTrue="1" operator="equal">
      <formula>"P"</formula>
    </cfRule>
  </conditionalFormatting>
  <conditionalFormatting sqref="D458">
    <cfRule type="cellIs" dxfId="1614" priority="1246" stopIfTrue="1" operator="equal">
      <formula>"P"</formula>
    </cfRule>
  </conditionalFormatting>
  <conditionalFormatting sqref="D457">
    <cfRule type="cellIs" dxfId="1613" priority="1245" stopIfTrue="1" operator="equal">
      <formula>"P"</formula>
    </cfRule>
  </conditionalFormatting>
  <conditionalFormatting sqref="D456">
    <cfRule type="cellIs" dxfId="1612" priority="1244" stopIfTrue="1" operator="equal">
      <formula>"P"</formula>
    </cfRule>
  </conditionalFormatting>
  <conditionalFormatting sqref="D457">
    <cfRule type="cellIs" dxfId="1611" priority="1243" stopIfTrue="1" operator="equal">
      <formula>"P"</formula>
    </cfRule>
  </conditionalFormatting>
  <conditionalFormatting sqref="D456">
    <cfRule type="cellIs" dxfId="1610" priority="1242" stopIfTrue="1" operator="equal">
      <formula>"P"</formula>
    </cfRule>
  </conditionalFormatting>
  <conditionalFormatting sqref="D455">
    <cfRule type="cellIs" dxfId="1609" priority="1241" stopIfTrue="1" operator="equal">
      <formula>"P"</formula>
    </cfRule>
  </conditionalFormatting>
  <conditionalFormatting sqref="D457">
    <cfRule type="cellIs" dxfId="1608" priority="1240" stopIfTrue="1" operator="equal">
      <formula>"P"</formula>
    </cfRule>
  </conditionalFormatting>
  <conditionalFormatting sqref="D456">
    <cfRule type="cellIs" dxfId="1607" priority="1239" stopIfTrue="1" operator="equal">
      <formula>"P"</formula>
    </cfRule>
  </conditionalFormatting>
  <conditionalFormatting sqref="D455">
    <cfRule type="cellIs" dxfId="1606" priority="1238" stopIfTrue="1" operator="equal">
      <formula>"P"</formula>
    </cfRule>
  </conditionalFormatting>
  <conditionalFormatting sqref="D456">
    <cfRule type="cellIs" dxfId="1605" priority="1237" stopIfTrue="1" operator="equal">
      <formula>"P"</formula>
    </cfRule>
  </conditionalFormatting>
  <conditionalFormatting sqref="D455">
    <cfRule type="cellIs" dxfId="1604" priority="1236" stopIfTrue="1" operator="equal">
      <formula>"P"</formula>
    </cfRule>
  </conditionalFormatting>
  <conditionalFormatting sqref="D457">
    <cfRule type="cellIs" dxfId="1603" priority="1235" stopIfTrue="1" operator="equal">
      <formula>"P"</formula>
    </cfRule>
  </conditionalFormatting>
  <conditionalFormatting sqref="D456">
    <cfRule type="cellIs" dxfId="1602" priority="1234" stopIfTrue="1" operator="equal">
      <formula>"P"</formula>
    </cfRule>
  </conditionalFormatting>
  <conditionalFormatting sqref="D455">
    <cfRule type="cellIs" dxfId="1601" priority="1233" stopIfTrue="1" operator="equal">
      <formula>"P"</formula>
    </cfRule>
  </conditionalFormatting>
  <conditionalFormatting sqref="D456">
    <cfRule type="cellIs" dxfId="1600" priority="1221" stopIfTrue="1" operator="equal">
      <formula>"P"</formula>
    </cfRule>
  </conditionalFormatting>
  <conditionalFormatting sqref="D458">
    <cfRule type="cellIs" dxfId="1599" priority="1220" stopIfTrue="1" operator="equal">
      <formula>"P"</formula>
    </cfRule>
  </conditionalFormatting>
  <conditionalFormatting sqref="D456">
    <cfRule type="cellIs" dxfId="1598" priority="1218" stopIfTrue="1" operator="equal">
      <formula>"P"</formula>
    </cfRule>
  </conditionalFormatting>
  <conditionalFormatting sqref="D457">
    <cfRule type="cellIs" dxfId="1597" priority="1219" stopIfTrue="1" operator="equal">
      <formula>"P"</formula>
    </cfRule>
  </conditionalFormatting>
  <conditionalFormatting sqref="D457">
    <cfRule type="cellIs" dxfId="1596" priority="1217" stopIfTrue="1" operator="equal">
      <formula>"P"</formula>
    </cfRule>
  </conditionalFormatting>
  <conditionalFormatting sqref="D456">
    <cfRule type="cellIs" dxfId="1595" priority="1216" stopIfTrue="1" operator="equal">
      <formula>"P"</formula>
    </cfRule>
  </conditionalFormatting>
  <conditionalFormatting sqref="D458">
    <cfRule type="cellIs" dxfId="1594" priority="1215" stopIfTrue="1" operator="equal">
      <formula>"P"</formula>
    </cfRule>
  </conditionalFormatting>
  <conditionalFormatting sqref="D457">
    <cfRule type="cellIs" dxfId="1593" priority="1214" stopIfTrue="1" operator="equal">
      <formula>"P"</formula>
    </cfRule>
  </conditionalFormatting>
  <conditionalFormatting sqref="D456">
    <cfRule type="cellIs" dxfId="1592" priority="1213" stopIfTrue="1" operator="equal">
      <formula>"P"</formula>
    </cfRule>
  </conditionalFormatting>
  <conditionalFormatting sqref="D457">
    <cfRule type="cellIs" dxfId="1591" priority="1212" stopIfTrue="1" operator="equal">
      <formula>"P"</formula>
    </cfRule>
  </conditionalFormatting>
  <conditionalFormatting sqref="D456">
    <cfRule type="cellIs" dxfId="1590" priority="1211" stopIfTrue="1" operator="equal">
      <formula>"P"</formula>
    </cfRule>
  </conditionalFormatting>
  <conditionalFormatting sqref="D455">
    <cfRule type="cellIs" dxfId="1589" priority="1210" stopIfTrue="1" operator="equal">
      <formula>"P"</formula>
    </cfRule>
  </conditionalFormatting>
  <conditionalFormatting sqref="D457">
    <cfRule type="cellIs" dxfId="1588" priority="1209" stopIfTrue="1" operator="equal">
      <formula>"P"</formula>
    </cfRule>
  </conditionalFormatting>
  <conditionalFormatting sqref="D456">
    <cfRule type="cellIs" dxfId="1587" priority="1208" stopIfTrue="1" operator="equal">
      <formula>"P"</formula>
    </cfRule>
  </conditionalFormatting>
  <conditionalFormatting sqref="D455">
    <cfRule type="cellIs" dxfId="1586" priority="1207" stopIfTrue="1" operator="equal">
      <formula>"P"</formula>
    </cfRule>
  </conditionalFormatting>
  <conditionalFormatting sqref="D456">
    <cfRule type="cellIs" dxfId="1585" priority="1206" stopIfTrue="1" operator="equal">
      <formula>"P"</formula>
    </cfRule>
  </conditionalFormatting>
  <conditionalFormatting sqref="D455">
    <cfRule type="cellIs" dxfId="1584" priority="1205" stopIfTrue="1" operator="equal">
      <formula>"P"</formula>
    </cfRule>
  </conditionalFormatting>
  <conditionalFormatting sqref="D457">
    <cfRule type="cellIs" dxfId="1583" priority="1204" stopIfTrue="1" operator="equal">
      <formula>"P"</formula>
    </cfRule>
  </conditionalFormatting>
  <conditionalFormatting sqref="D456">
    <cfRule type="cellIs" dxfId="1582" priority="1203" stopIfTrue="1" operator="equal">
      <formula>"P"</formula>
    </cfRule>
  </conditionalFormatting>
  <conditionalFormatting sqref="D455">
    <cfRule type="cellIs" dxfId="1581" priority="1202" stopIfTrue="1" operator="equal">
      <formula>"P"</formula>
    </cfRule>
  </conditionalFormatting>
  <conditionalFormatting sqref="D456">
    <cfRule type="cellIs" dxfId="1580" priority="1201" stopIfTrue="1" operator="equal">
      <formula>"P"</formula>
    </cfRule>
  </conditionalFormatting>
  <conditionalFormatting sqref="D455">
    <cfRule type="cellIs" dxfId="1579" priority="1200" stopIfTrue="1" operator="equal">
      <formula>"P"</formula>
    </cfRule>
  </conditionalFormatting>
  <conditionalFormatting sqref="D456">
    <cfRule type="cellIs" dxfId="1578" priority="1199" stopIfTrue="1" operator="equal">
      <formula>"P"</formula>
    </cfRule>
  </conditionalFormatting>
  <conditionalFormatting sqref="D455">
    <cfRule type="cellIs" dxfId="1577" priority="1198" stopIfTrue="1" operator="equal">
      <formula>"P"</formula>
    </cfRule>
  </conditionalFormatting>
  <conditionalFormatting sqref="D455">
    <cfRule type="cellIs" dxfId="1576" priority="1197" stopIfTrue="1" operator="equal">
      <formula>"P"</formula>
    </cfRule>
  </conditionalFormatting>
  <conditionalFormatting sqref="D456">
    <cfRule type="cellIs" dxfId="1575" priority="1196" stopIfTrue="1" operator="equal">
      <formula>"P"</formula>
    </cfRule>
  </conditionalFormatting>
  <conditionalFormatting sqref="D455">
    <cfRule type="cellIs" dxfId="1574" priority="1195" stopIfTrue="1" operator="equal">
      <formula>"P"</formula>
    </cfRule>
  </conditionalFormatting>
  <conditionalFormatting sqref="D455">
    <cfRule type="cellIs" dxfId="1573" priority="1194" stopIfTrue="1" operator="equal">
      <formula>"P"</formula>
    </cfRule>
  </conditionalFormatting>
  <conditionalFormatting sqref="D455">
    <cfRule type="cellIs" dxfId="1572" priority="1193" stopIfTrue="1" operator="equal">
      <formula>"P"</formula>
    </cfRule>
  </conditionalFormatting>
  <conditionalFormatting sqref="D459">
    <cfRule type="cellIs" dxfId="1571" priority="1192" stopIfTrue="1" operator="equal">
      <formula>"P"</formula>
    </cfRule>
  </conditionalFormatting>
  <conditionalFormatting sqref="D456">
    <cfRule type="cellIs" dxfId="1570" priority="1553" stopIfTrue="1" operator="equal">
      <formula>"P"</formula>
    </cfRule>
  </conditionalFormatting>
  <conditionalFormatting sqref="D457">
    <cfRule type="cellIs" dxfId="1569" priority="1549" stopIfTrue="1" operator="equal">
      <formula>"P"</formula>
    </cfRule>
  </conditionalFormatting>
  <conditionalFormatting sqref="D457">
    <cfRule type="cellIs" dxfId="1568" priority="1544" stopIfTrue="1" operator="equal">
      <formula>"P"</formula>
    </cfRule>
  </conditionalFormatting>
  <conditionalFormatting sqref="D460">
    <cfRule type="cellIs" dxfId="1567" priority="1539" stopIfTrue="1" operator="equal">
      <formula>"P"</formula>
    </cfRule>
  </conditionalFormatting>
  <conditionalFormatting sqref="D458">
    <cfRule type="cellIs" dxfId="1566" priority="1537" stopIfTrue="1" operator="equal">
      <formula>"P"</formula>
    </cfRule>
  </conditionalFormatting>
  <conditionalFormatting sqref="D456">
    <cfRule type="cellIs" dxfId="1565" priority="1536" stopIfTrue="1" operator="equal">
      <formula>"P"</formula>
    </cfRule>
  </conditionalFormatting>
  <conditionalFormatting sqref="D459">
    <cfRule type="cellIs" dxfId="1564" priority="1535" stopIfTrue="1" operator="equal">
      <formula>"P"</formula>
    </cfRule>
  </conditionalFormatting>
  <conditionalFormatting sqref="D458">
    <cfRule type="cellIs" dxfId="1563" priority="1526" stopIfTrue="1" operator="equal">
      <formula>"P"</formula>
    </cfRule>
  </conditionalFormatting>
  <conditionalFormatting sqref="D457">
    <cfRule type="cellIs" dxfId="1562" priority="1525" stopIfTrue="1" operator="equal">
      <formula>"P"</formula>
    </cfRule>
  </conditionalFormatting>
  <conditionalFormatting sqref="D457">
    <cfRule type="cellIs" dxfId="1561" priority="1523" stopIfTrue="1" operator="equal">
      <formula>"P"</formula>
    </cfRule>
  </conditionalFormatting>
  <conditionalFormatting sqref="D456">
    <cfRule type="cellIs" dxfId="1560" priority="1522" stopIfTrue="1" operator="equal">
      <formula>"P"</formula>
    </cfRule>
  </conditionalFormatting>
  <conditionalFormatting sqref="D458">
    <cfRule type="cellIs" dxfId="1559" priority="1521" stopIfTrue="1" operator="equal">
      <formula>"P"</formula>
    </cfRule>
  </conditionalFormatting>
  <conditionalFormatting sqref="J461:L464">
    <cfRule type="cellIs" dxfId="1558" priority="1644" stopIfTrue="1" operator="equal">
      <formula>"P"</formula>
    </cfRule>
  </conditionalFormatting>
  <conditionalFormatting sqref="D459">
    <cfRule type="cellIs" dxfId="1557" priority="1643" stopIfTrue="1" operator="equal">
      <formula>"P"</formula>
    </cfRule>
  </conditionalFormatting>
  <conditionalFormatting sqref="D460">
    <cfRule type="cellIs" dxfId="1556" priority="1642" stopIfTrue="1" operator="equal">
      <formula>"P"</formula>
    </cfRule>
  </conditionalFormatting>
  <conditionalFormatting sqref="D459">
    <cfRule type="cellIs" dxfId="1555" priority="1641" stopIfTrue="1" operator="equal">
      <formula>"P"</formula>
    </cfRule>
  </conditionalFormatting>
  <conditionalFormatting sqref="D458">
    <cfRule type="cellIs" dxfId="1554" priority="1640" stopIfTrue="1" operator="equal">
      <formula>"P"</formula>
    </cfRule>
  </conditionalFormatting>
  <conditionalFormatting sqref="D456">
    <cfRule type="cellIs" dxfId="1553" priority="1639" stopIfTrue="1" operator="equal">
      <formula>"P"</formula>
    </cfRule>
  </conditionalFormatting>
  <conditionalFormatting sqref="D456">
    <cfRule type="cellIs" dxfId="1552" priority="1609" stopIfTrue="1" operator="equal">
      <formula>"P"</formula>
    </cfRule>
  </conditionalFormatting>
  <conditionalFormatting sqref="D456">
    <cfRule type="cellIs" dxfId="1551" priority="1610" stopIfTrue="1" operator="equal">
      <formula>"P"</formula>
    </cfRule>
  </conditionalFormatting>
  <conditionalFormatting sqref="D457">
    <cfRule type="cellIs" dxfId="1550" priority="1611" stopIfTrue="1" operator="equal">
      <formula>"P"</formula>
    </cfRule>
  </conditionalFormatting>
  <conditionalFormatting sqref="D456">
    <cfRule type="cellIs" dxfId="1549" priority="1608" stopIfTrue="1" operator="equal">
      <formula>"P"</formula>
    </cfRule>
  </conditionalFormatting>
  <conditionalFormatting sqref="D459">
    <cfRule type="cellIs" dxfId="1548" priority="1638" stopIfTrue="1" operator="equal">
      <formula>"P"</formula>
    </cfRule>
  </conditionalFormatting>
  <conditionalFormatting sqref="D458">
    <cfRule type="cellIs" dxfId="1547" priority="1637" stopIfTrue="1" operator="equal">
      <formula>"P"</formula>
    </cfRule>
  </conditionalFormatting>
  <conditionalFormatting sqref="D457">
    <cfRule type="cellIs" dxfId="1546" priority="1636" stopIfTrue="1" operator="equal">
      <formula>"P"</formula>
    </cfRule>
  </conditionalFormatting>
  <conditionalFormatting sqref="D459">
    <cfRule type="cellIs" dxfId="1545" priority="1635" stopIfTrue="1" operator="equal">
      <formula>"P"</formula>
    </cfRule>
  </conditionalFormatting>
  <conditionalFormatting sqref="D458">
    <cfRule type="cellIs" dxfId="1544" priority="1634" stopIfTrue="1" operator="equal">
      <formula>"P"</formula>
    </cfRule>
  </conditionalFormatting>
  <conditionalFormatting sqref="D457">
    <cfRule type="cellIs" dxfId="1543" priority="1633" stopIfTrue="1" operator="equal">
      <formula>"P"</formula>
    </cfRule>
  </conditionalFormatting>
  <conditionalFormatting sqref="D458">
    <cfRule type="cellIs" dxfId="1542" priority="1632" stopIfTrue="1" operator="equal">
      <formula>"P"</formula>
    </cfRule>
  </conditionalFormatting>
  <conditionalFormatting sqref="D457">
    <cfRule type="cellIs" dxfId="1541" priority="1631" stopIfTrue="1" operator="equal">
      <formula>"P"</formula>
    </cfRule>
  </conditionalFormatting>
  <conditionalFormatting sqref="D459">
    <cfRule type="cellIs" dxfId="1540" priority="1630" stopIfTrue="1" operator="equal">
      <formula>"P"</formula>
    </cfRule>
  </conditionalFormatting>
  <conditionalFormatting sqref="D458">
    <cfRule type="cellIs" dxfId="1539" priority="1629" stopIfTrue="1" operator="equal">
      <formula>"P"</formula>
    </cfRule>
  </conditionalFormatting>
  <conditionalFormatting sqref="D457">
    <cfRule type="cellIs" dxfId="1538" priority="1628" stopIfTrue="1" operator="equal">
      <formula>"P"</formula>
    </cfRule>
  </conditionalFormatting>
  <conditionalFormatting sqref="D458">
    <cfRule type="cellIs" dxfId="1537" priority="1627" stopIfTrue="1" operator="equal">
      <formula>"P"</formula>
    </cfRule>
  </conditionalFormatting>
  <conditionalFormatting sqref="D457">
    <cfRule type="cellIs" dxfId="1536" priority="1626" stopIfTrue="1" operator="equal">
      <formula>"P"</formula>
    </cfRule>
  </conditionalFormatting>
  <conditionalFormatting sqref="D456">
    <cfRule type="cellIs" dxfId="1535" priority="1625" stopIfTrue="1" operator="equal">
      <formula>"P"</formula>
    </cfRule>
  </conditionalFormatting>
  <conditionalFormatting sqref="D458">
    <cfRule type="cellIs" dxfId="1534" priority="1624" stopIfTrue="1" operator="equal">
      <formula>"P"</formula>
    </cfRule>
  </conditionalFormatting>
  <conditionalFormatting sqref="D457">
    <cfRule type="cellIs" dxfId="1533" priority="1623" stopIfTrue="1" operator="equal">
      <formula>"P"</formula>
    </cfRule>
  </conditionalFormatting>
  <conditionalFormatting sqref="D456">
    <cfRule type="cellIs" dxfId="1532" priority="1622" stopIfTrue="1" operator="equal">
      <formula>"P"</formula>
    </cfRule>
  </conditionalFormatting>
  <conditionalFormatting sqref="D457">
    <cfRule type="cellIs" dxfId="1531" priority="1621" stopIfTrue="1" operator="equal">
      <formula>"P"</formula>
    </cfRule>
  </conditionalFormatting>
  <conditionalFormatting sqref="D456">
    <cfRule type="cellIs" dxfId="1530" priority="1620" stopIfTrue="1" operator="equal">
      <formula>"P"</formula>
    </cfRule>
  </conditionalFormatting>
  <conditionalFormatting sqref="D458">
    <cfRule type="cellIs" dxfId="1529" priority="1619" stopIfTrue="1" operator="equal">
      <formula>"P"</formula>
    </cfRule>
  </conditionalFormatting>
  <conditionalFormatting sqref="D457">
    <cfRule type="cellIs" dxfId="1528" priority="1618" stopIfTrue="1" operator="equal">
      <formula>"P"</formula>
    </cfRule>
  </conditionalFormatting>
  <conditionalFormatting sqref="D456">
    <cfRule type="cellIs" dxfId="1527" priority="1617" stopIfTrue="1" operator="equal">
      <formula>"P"</formula>
    </cfRule>
  </conditionalFormatting>
  <conditionalFormatting sqref="D457">
    <cfRule type="cellIs" dxfId="1526" priority="1616" stopIfTrue="1" operator="equal">
      <formula>"P"</formula>
    </cfRule>
  </conditionalFormatting>
  <conditionalFormatting sqref="D456">
    <cfRule type="cellIs" dxfId="1525" priority="1615" stopIfTrue="1" operator="equal">
      <formula>"P"</formula>
    </cfRule>
  </conditionalFormatting>
  <conditionalFormatting sqref="D457">
    <cfRule type="cellIs" dxfId="1524" priority="1614" stopIfTrue="1" operator="equal">
      <formula>"P"</formula>
    </cfRule>
  </conditionalFormatting>
  <conditionalFormatting sqref="D456">
    <cfRule type="cellIs" dxfId="1523" priority="1613" stopIfTrue="1" operator="equal">
      <formula>"P"</formula>
    </cfRule>
  </conditionalFormatting>
  <conditionalFormatting sqref="D456">
    <cfRule type="cellIs" dxfId="1522" priority="1612" stopIfTrue="1" operator="equal">
      <formula>"P"</formula>
    </cfRule>
  </conditionalFormatting>
  <conditionalFormatting sqref="D459">
    <cfRule type="cellIs" dxfId="1521" priority="1607" stopIfTrue="1" operator="equal">
      <formula>"P"</formula>
    </cfRule>
  </conditionalFormatting>
  <conditionalFormatting sqref="D458">
    <cfRule type="cellIs" dxfId="1520" priority="1606" stopIfTrue="1" operator="equal">
      <formula>"P"</formula>
    </cfRule>
  </conditionalFormatting>
  <conditionalFormatting sqref="D457">
    <cfRule type="cellIs" dxfId="1519" priority="1605" stopIfTrue="1" operator="equal">
      <formula>"P"</formula>
    </cfRule>
  </conditionalFormatting>
  <conditionalFormatting sqref="D456">
    <cfRule type="cellIs" dxfId="1518" priority="1584" stopIfTrue="1" operator="equal">
      <formula>"P"</formula>
    </cfRule>
  </conditionalFormatting>
  <conditionalFormatting sqref="D458">
    <cfRule type="cellIs" dxfId="1517" priority="1604" stopIfTrue="1" operator="equal">
      <formula>"P"</formula>
    </cfRule>
  </conditionalFormatting>
  <conditionalFormatting sqref="D457">
    <cfRule type="cellIs" dxfId="1516" priority="1603" stopIfTrue="1" operator="equal">
      <formula>"P"</formula>
    </cfRule>
  </conditionalFormatting>
  <conditionalFormatting sqref="D456">
    <cfRule type="cellIs" dxfId="1515" priority="1602" stopIfTrue="1" operator="equal">
      <formula>"P"</formula>
    </cfRule>
  </conditionalFormatting>
  <conditionalFormatting sqref="D458">
    <cfRule type="cellIs" dxfId="1514" priority="1601" stopIfTrue="1" operator="equal">
      <formula>"P"</formula>
    </cfRule>
  </conditionalFormatting>
  <conditionalFormatting sqref="D457">
    <cfRule type="cellIs" dxfId="1513" priority="1600" stopIfTrue="1" operator="equal">
      <formula>"P"</formula>
    </cfRule>
  </conditionalFormatting>
  <conditionalFormatting sqref="D456">
    <cfRule type="cellIs" dxfId="1512" priority="1599" stopIfTrue="1" operator="equal">
      <formula>"P"</formula>
    </cfRule>
  </conditionalFormatting>
  <conditionalFormatting sqref="D457">
    <cfRule type="cellIs" dxfId="1511" priority="1598" stopIfTrue="1" operator="equal">
      <formula>"P"</formula>
    </cfRule>
  </conditionalFormatting>
  <conditionalFormatting sqref="D456">
    <cfRule type="cellIs" dxfId="1510" priority="1597" stopIfTrue="1" operator="equal">
      <formula>"P"</formula>
    </cfRule>
  </conditionalFormatting>
  <conditionalFormatting sqref="D458">
    <cfRule type="cellIs" dxfId="1509" priority="1596" stopIfTrue="1" operator="equal">
      <formula>"P"</formula>
    </cfRule>
  </conditionalFormatting>
  <conditionalFormatting sqref="D457">
    <cfRule type="cellIs" dxfId="1508" priority="1595" stopIfTrue="1" operator="equal">
      <formula>"P"</formula>
    </cfRule>
  </conditionalFormatting>
  <conditionalFormatting sqref="D456">
    <cfRule type="cellIs" dxfId="1507" priority="1594" stopIfTrue="1" operator="equal">
      <formula>"P"</formula>
    </cfRule>
  </conditionalFormatting>
  <conditionalFormatting sqref="D457">
    <cfRule type="cellIs" dxfId="1506" priority="1593" stopIfTrue="1" operator="equal">
      <formula>"P"</formula>
    </cfRule>
  </conditionalFormatting>
  <conditionalFormatting sqref="D456">
    <cfRule type="cellIs" dxfId="1505" priority="1592" stopIfTrue="1" operator="equal">
      <formula>"P"</formula>
    </cfRule>
  </conditionalFormatting>
  <conditionalFormatting sqref="D457">
    <cfRule type="cellIs" dxfId="1504" priority="1591" stopIfTrue="1" operator="equal">
      <formula>"P"</formula>
    </cfRule>
  </conditionalFormatting>
  <conditionalFormatting sqref="D456">
    <cfRule type="cellIs" dxfId="1503" priority="1590" stopIfTrue="1" operator="equal">
      <formula>"P"</formula>
    </cfRule>
  </conditionalFormatting>
  <conditionalFormatting sqref="D456">
    <cfRule type="cellIs" dxfId="1502" priority="1589" stopIfTrue="1" operator="equal">
      <formula>"P"</formula>
    </cfRule>
  </conditionalFormatting>
  <conditionalFormatting sqref="D457">
    <cfRule type="cellIs" dxfId="1501" priority="1588" stopIfTrue="1" operator="equal">
      <formula>"P"</formula>
    </cfRule>
  </conditionalFormatting>
  <conditionalFormatting sqref="D456">
    <cfRule type="cellIs" dxfId="1500" priority="1587" stopIfTrue="1" operator="equal">
      <formula>"P"</formula>
    </cfRule>
  </conditionalFormatting>
  <conditionalFormatting sqref="D456">
    <cfRule type="cellIs" dxfId="1499" priority="1586" stopIfTrue="1" operator="equal">
      <formula>"P"</formula>
    </cfRule>
  </conditionalFormatting>
  <conditionalFormatting sqref="D456">
    <cfRule type="cellIs" dxfId="1498" priority="1585" stopIfTrue="1" operator="equal">
      <formula>"P"</formula>
    </cfRule>
  </conditionalFormatting>
  <conditionalFormatting sqref="D461">
    <cfRule type="cellIs" dxfId="1497" priority="1583" stopIfTrue="1" operator="equal">
      <formula>"P"</formula>
    </cfRule>
  </conditionalFormatting>
  <conditionalFormatting sqref="D460">
    <cfRule type="cellIs" dxfId="1496" priority="1582" stopIfTrue="1" operator="equal">
      <formula>"P"</formula>
    </cfRule>
  </conditionalFormatting>
  <conditionalFormatting sqref="D459">
    <cfRule type="cellIs" dxfId="1495" priority="1581" stopIfTrue="1" operator="equal">
      <formula>"P"</formula>
    </cfRule>
  </conditionalFormatting>
  <conditionalFormatting sqref="D457">
    <cfRule type="cellIs" dxfId="1494" priority="1580" stopIfTrue="1" operator="equal">
      <formula>"P"</formula>
    </cfRule>
  </conditionalFormatting>
  <conditionalFormatting sqref="D456">
    <cfRule type="cellIs" dxfId="1493" priority="1540" stopIfTrue="1" operator="equal">
      <formula>"P"</formula>
    </cfRule>
  </conditionalFormatting>
  <conditionalFormatting sqref="D457">
    <cfRule type="cellIs" dxfId="1492" priority="1546" stopIfTrue="1" operator="equal">
      <formula>"P"</formula>
    </cfRule>
  </conditionalFormatting>
  <conditionalFormatting sqref="D458">
    <cfRule type="cellIs" dxfId="1491" priority="1547" stopIfTrue="1" operator="equal">
      <formula>"P"</formula>
    </cfRule>
  </conditionalFormatting>
  <conditionalFormatting sqref="D456">
    <cfRule type="cellIs" dxfId="1490" priority="1545" stopIfTrue="1" operator="equal">
      <formula>"P"</formula>
    </cfRule>
  </conditionalFormatting>
  <conditionalFormatting sqref="D456">
    <cfRule type="cellIs" dxfId="1489" priority="1543" stopIfTrue="1" operator="equal">
      <formula>"P"</formula>
    </cfRule>
  </conditionalFormatting>
  <conditionalFormatting sqref="D457">
    <cfRule type="cellIs" dxfId="1488" priority="1542" stopIfTrue="1" operator="equal">
      <formula>"P"</formula>
    </cfRule>
  </conditionalFormatting>
  <conditionalFormatting sqref="D456">
    <cfRule type="cellIs" dxfId="1487" priority="1541" stopIfTrue="1" operator="equal">
      <formula>"P"</formula>
    </cfRule>
  </conditionalFormatting>
  <conditionalFormatting sqref="D460">
    <cfRule type="cellIs" dxfId="1486" priority="1579" stopIfTrue="1" operator="equal">
      <formula>"P"</formula>
    </cfRule>
  </conditionalFormatting>
  <conditionalFormatting sqref="D459">
    <cfRule type="cellIs" dxfId="1485" priority="1578" stopIfTrue="1" operator="equal">
      <formula>"P"</formula>
    </cfRule>
  </conditionalFormatting>
  <conditionalFormatting sqref="D458">
    <cfRule type="cellIs" dxfId="1484" priority="1577" stopIfTrue="1" operator="equal">
      <formula>"P"</formula>
    </cfRule>
  </conditionalFormatting>
  <conditionalFormatting sqref="D456">
    <cfRule type="cellIs" dxfId="1483" priority="1576" stopIfTrue="1" operator="equal">
      <formula>"P"</formula>
    </cfRule>
  </conditionalFormatting>
  <conditionalFormatting sqref="D460">
    <cfRule type="cellIs" dxfId="1482" priority="1575" stopIfTrue="1" operator="equal">
      <formula>"P"</formula>
    </cfRule>
  </conditionalFormatting>
  <conditionalFormatting sqref="D459">
    <cfRule type="cellIs" dxfId="1481" priority="1574" stopIfTrue="1" operator="equal">
      <formula>"P"</formula>
    </cfRule>
  </conditionalFormatting>
  <conditionalFormatting sqref="D458">
    <cfRule type="cellIs" dxfId="1480" priority="1573" stopIfTrue="1" operator="equal">
      <formula>"P"</formula>
    </cfRule>
  </conditionalFormatting>
  <conditionalFormatting sqref="D459">
    <cfRule type="cellIs" dxfId="1479" priority="1572" stopIfTrue="1" operator="equal">
      <formula>"P"</formula>
    </cfRule>
  </conditionalFormatting>
  <conditionalFormatting sqref="D458">
    <cfRule type="cellIs" dxfId="1478" priority="1571" stopIfTrue="1" operator="equal">
      <formula>"P"</formula>
    </cfRule>
  </conditionalFormatting>
  <conditionalFormatting sqref="D460">
    <cfRule type="cellIs" dxfId="1477" priority="1570" stopIfTrue="1" operator="equal">
      <formula>"P"</formula>
    </cfRule>
  </conditionalFormatting>
  <conditionalFormatting sqref="D459">
    <cfRule type="cellIs" dxfId="1476" priority="1569" stopIfTrue="1" operator="equal">
      <formula>"P"</formula>
    </cfRule>
  </conditionalFormatting>
  <conditionalFormatting sqref="D458">
    <cfRule type="cellIs" dxfId="1475" priority="1568" stopIfTrue="1" operator="equal">
      <formula>"P"</formula>
    </cfRule>
  </conditionalFormatting>
  <conditionalFormatting sqref="D456">
    <cfRule type="cellIs" dxfId="1474" priority="1567" stopIfTrue="1" operator="equal">
      <formula>"P"</formula>
    </cfRule>
  </conditionalFormatting>
  <conditionalFormatting sqref="D459">
    <cfRule type="cellIs" dxfId="1473" priority="1566" stopIfTrue="1" operator="equal">
      <formula>"P"</formula>
    </cfRule>
  </conditionalFormatting>
  <conditionalFormatting sqref="D458">
    <cfRule type="cellIs" dxfId="1472" priority="1565" stopIfTrue="1" operator="equal">
      <formula>"P"</formula>
    </cfRule>
  </conditionalFormatting>
  <conditionalFormatting sqref="D457">
    <cfRule type="cellIs" dxfId="1471" priority="1564" stopIfTrue="1" operator="equal">
      <formula>"P"</formula>
    </cfRule>
  </conditionalFormatting>
  <conditionalFormatting sqref="D459">
    <cfRule type="cellIs" dxfId="1470" priority="1563" stopIfTrue="1" operator="equal">
      <formula>"P"</formula>
    </cfRule>
  </conditionalFormatting>
  <conditionalFormatting sqref="D458">
    <cfRule type="cellIs" dxfId="1469" priority="1562" stopIfTrue="1" operator="equal">
      <formula>"P"</formula>
    </cfRule>
  </conditionalFormatting>
  <conditionalFormatting sqref="D457">
    <cfRule type="cellIs" dxfId="1468" priority="1561" stopIfTrue="1" operator="equal">
      <formula>"P"</formula>
    </cfRule>
  </conditionalFormatting>
  <conditionalFormatting sqref="D458">
    <cfRule type="cellIs" dxfId="1467" priority="1560" stopIfTrue="1" operator="equal">
      <formula>"P"</formula>
    </cfRule>
  </conditionalFormatting>
  <conditionalFormatting sqref="D457">
    <cfRule type="cellIs" dxfId="1466" priority="1559" stopIfTrue="1" operator="equal">
      <formula>"P"</formula>
    </cfRule>
  </conditionalFormatting>
  <conditionalFormatting sqref="D459">
    <cfRule type="cellIs" dxfId="1465" priority="1558" stopIfTrue="1" operator="equal">
      <formula>"P"</formula>
    </cfRule>
  </conditionalFormatting>
  <conditionalFormatting sqref="D458">
    <cfRule type="cellIs" dxfId="1464" priority="1557" stopIfTrue="1" operator="equal">
      <formula>"P"</formula>
    </cfRule>
  </conditionalFormatting>
  <conditionalFormatting sqref="D457">
    <cfRule type="cellIs" dxfId="1463" priority="1556" stopIfTrue="1" operator="equal">
      <formula>"P"</formula>
    </cfRule>
  </conditionalFormatting>
  <conditionalFormatting sqref="D458">
    <cfRule type="cellIs" dxfId="1462" priority="1555" stopIfTrue="1" operator="equal">
      <formula>"P"</formula>
    </cfRule>
  </conditionalFormatting>
  <conditionalFormatting sqref="D457">
    <cfRule type="cellIs" dxfId="1461" priority="1554" stopIfTrue="1" operator="equal">
      <formula>"P"</formula>
    </cfRule>
  </conditionalFormatting>
  <conditionalFormatting sqref="D458">
    <cfRule type="cellIs" dxfId="1460" priority="1552" stopIfTrue="1" operator="equal">
      <formula>"P"</formula>
    </cfRule>
  </conditionalFormatting>
  <conditionalFormatting sqref="D457">
    <cfRule type="cellIs" dxfId="1459" priority="1551" stopIfTrue="1" operator="equal">
      <formula>"P"</formula>
    </cfRule>
  </conditionalFormatting>
  <conditionalFormatting sqref="D456">
    <cfRule type="cellIs" dxfId="1458" priority="1550" stopIfTrue="1" operator="equal">
      <formula>"P"</formula>
    </cfRule>
  </conditionalFormatting>
  <conditionalFormatting sqref="D456">
    <cfRule type="cellIs" dxfId="1457" priority="1548" stopIfTrue="1" operator="equal">
      <formula>"P"</formula>
    </cfRule>
  </conditionalFormatting>
  <conditionalFormatting sqref="D459">
    <cfRule type="cellIs" dxfId="1456" priority="1538" stopIfTrue="1" operator="equal">
      <formula>"P"</formula>
    </cfRule>
  </conditionalFormatting>
  <conditionalFormatting sqref="D456">
    <cfRule type="cellIs" dxfId="1455" priority="1506" stopIfTrue="1" operator="equal">
      <formula>"P"</formula>
    </cfRule>
  </conditionalFormatting>
  <conditionalFormatting sqref="D456">
    <cfRule type="cellIs" dxfId="1454" priority="1507" stopIfTrue="1" operator="equal">
      <formula>"P"</formula>
    </cfRule>
  </conditionalFormatting>
  <conditionalFormatting sqref="D457">
    <cfRule type="cellIs" dxfId="1453" priority="1508" stopIfTrue="1" operator="equal">
      <formula>"P"</formula>
    </cfRule>
  </conditionalFormatting>
  <conditionalFormatting sqref="D456">
    <cfRule type="cellIs" dxfId="1452" priority="1505" stopIfTrue="1" operator="equal">
      <formula>"P"</formula>
    </cfRule>
  </conditionalFormatting>
  <conditionalFormatting sqref="D458">
    <cfRule type="cellIs" dxfId="1451" priority="1534" stopIfTrue="1" operator="equal">
      <formula>"P"</formula>
    </cfRule>
  </conditionalFormatting>
  <conditionalFormatting sqref="D457">
    <cfRule type="cellIs" dxfId="1450" priority="1533" stopIfTrue="1" operator="equal">
      <formula>"P"</formula>
    </cfRule>
  </conditionalFormatting>
  <conditionalFormatting sqref="D459">
    <cfRule type="cellIs" dxfId="1449" priority="1532" stopIfTrue="1" operator="equal">
      <formula>"P"</formula>
    </cfRule>
  </conditionalFormatting>
  <conditionalFormatting sqref="D458">
    <cfRule type="cellIs" dxfId="1448" priority="1531" stopIfTrue="1" operator="equal">
      <formula>"P"</formula>
    </cfRule>
  </conditionalFormatting>
  <conditionalFormatting sqref="D457">
    <cfRule type="cellIs" dxfId="1447" priority="1530" stopIfTrue="1" operator="equal">
      <formula>"P"</formula>
    </cfRule>
  </conditionalFormatting>
  <conditionalFormatting sqref="D458">
    <cfRule type="cellIs" dxfId="1446" priority="1529" stopIfTrue="1" operator="equal">
      <formula>"P"</formula>
    </cfRule>
  </conditionalFormatting>
  <conditionalFormatting sqref="D457">
    <cfRule type="cellIs" dxfId="1445" priority="1528" stopIfTrue="1" operator="equal">
      <formula>"P"</formula>
    </cfRule>
  </conditionalFormatting>
  <conditionalFormatting sqref="D459">
    <cfRule type="cellIs" dxfId="1444" priority="1527" stopIfTrue="1" operator="equal">
      <formula>"P"</formula>
    </cfRule>
  </conditionalFormatting>
  <conditionalFormatting sqref="D458">
    <cfRule type="cellIs" dxfId="1443" priority="1524" stopIfTrue="1" operator="equal">
      <formula>"P"</formula>
    </cfRule>
  </conditionalFormatting>
  <conditionalFormatting sqref="D457">
    <cfRule type="cellIs" dxfId="1442" priority="1520" stopIfTrue="1" operator="equal">
      <formula>"P"</formula>
    </cfRule>
  </conditionalFormatting>
  <conditionalFormatting sqref="D456">
    <cfRule type="cellIs" dxfId="1441" priority="1519" stopIfTrue="1" operator="equal">
      <formula>"P"</formula>
    </cfRule>
  </conditionalFormatting>
  <conditionalFormatting sqref="D457">
    <cfRule type="cellIs" dxfId="1440" priority="1518" stopIfTrue="1" operator="equal">
      <formula>"P"</formula>
    </cfRule>
  </conditionalFormatting>
  <conditionalFormatting sqref="D456">
    <cfRule type="cellIs" dxfId="1439" priority="1517" stopIfTrue="1" operator="equal">
      <formula>"P"</formula>
    </cfRule>
  </conditionalFormatting>
  <conditionalFormatting sqref="D458">
    <cfRule type="cellIs" dxfId="1438" priority="1516" stopIfTrue="1" operator="equal">
      <formula>"P"</formula>
    </cfRule>
  </conditionalFormatting>
  <conditionalFormatting sqref="D457">
    <cfRule type="cellIs" dxfId="1437" priority="1515" stopIfTrue="1" operator="equal">
      <formula>"P"</formula>
    </cfRule>
  </conditionalFormatting>
  <conditionalFormatting sqref="D456">
    <cfRule type="cellIs" dxfId="1436" priority="1514" stopIfTrue="1" operator="equal">
      <formula>"P"</formula>
    </cfRule>
  </conditionalFormatting>
  <conditionalFormatting sqref="D457">
    <cfRule type="cellIs" dxfId="1435" priority="1513" stopIfTrue="1" operator="equal">
      <formula>"P"</formula>
    </cfRule>
  </conditionalFormatting>
  <conditionalFormatting sqref="D456">
    <cfRule type="cellIs" dxfId="1434" priority="1512" stopIfTrue="1" operator="equal">
      <formula>"P"</formula>
    </cfRule>
  </conditionalFormatting>
  <conditionalFormatting sqref="D457">
    <cfRule type="cellIs" dxfId="1433" priority="1511" stopIfTrue="1" operator="equal">
      <formula>"P"</formula>
    </cfRule>
  </conditionalFormatting>
  <conditionalFormatting sqref="D456">
    <cfRule type="cellIs" dxfId="1432" priority="1510" stopIfTrue="1" operator="equal">
      <formula>"P"</formula>
    </cfRule>
  </conditionalFormatting>
  <conditionalFormatting sqref="D456">
    <cfRule type="cellIs" dxfId="1431" priority="1509" stopIfTrue="1" operator="equal">
      <formula>"P"</formula>
    </cfRule>
  </conditionalFormatting>
  <conditionalFormatting sqref="D460">
    <cfRule type="cellIs" dxfId="1430" priority="1504" stopIfTrue="1" operator="equal">
      <formula>"P"</formula>
    </cfRule>
  </conditionalFormatting>
  <conditionalFormatting sqref="D458">
    <cfRule type="cellIs" dxfId="1429" priority="1503" stopIfTrue="1" operator="equal">
      <formula>"P"</formula>
    </cfRule>
  </conditionalFormatting>
  <conditionalFormatting sqref="D457">
    <cfRule type="cellIs" dxfId="1428" priority="1502" stopIfTrue="1" operator="equal">
      <formula>"P"</formula>
    </cfRule>
  </conditionalFormatting>
  <conditionalFormatting sqref="D456">
    <cfRule type="cellIs" dxfId="1427" priority="1501" stopIfTrue="1" operator="equal">
      <formula>"P"</formula>
    </cfRule>
  </conditionalFormatting>
  <conditionalFormatting sqref="D454">
    <cfRule type="cellIs" dxfId="1426" priority="1500" stopIfTrue="1" operator="equal">
      <formula>"P"</formula>
    </cfRule>
  </conditionalFormatting>
  <conditionalFormatting sqref="D454">
    <cfRule type="cellIs" dxfId="1425" priority="1464" stopIfTrue="1" operator="equal">
      <formula>"P"</formula>
    </cfRule>
  </conditionalFormatting>
  <conditionalFormatting sqref="D453">
    <cfRule type="cellIs" dxfId="1424" priority="1460" stopIfTrue="1" operator="equal">
      <formula>"P"</formula>
    </cfRule>
  </conditionalFormatting>
  <conditionalFormatting sqref="D454">
    <cfRule type="cellIs" dxfId="1423" priority="1466" stopIfTrue="1" operator="equal">
      <formula>"P"</formula>
    </cfRule>
  </conditionalFormatting>
  <conditionalFormatting sqref="D455">
    <cfRule type="cellIs" dxfId="1422" priority="1467" stopIfTrue="1" operator="equal">
      <formula>"P"</formula>
    </cfRule>
  </conditionalFormatting>
  <conditionalFormatting sqref="D453">
    <cfRule type="cellIs" dxfId="1421" priority="1465" stopIfTrue="1" operator="equal">
      <formula>"P"</formula>
    </cfRule>
  </conditionalFormatting>
  <conditionalFormatting sqref="D453">
    <cfRule type="cellIs" dxfId="1420" priority="1463" stopIfTrue="1" operator="equal">
      <formula>"P"</formula>
    </cfRule>
  </conditionalFormatting>
  <conditionalFormatting sqref="D454">
    <cfRule type="cellIs" dxfId="1419" priority="1462" stopIfTrue="1" operator="equal">
      <formula>"P"</formula>
    </cfRule>
  </conditionalFormatting>
  <conditionalFormatting sqref="D453">
    <cfRule type="cellIs" dxfId="1418" priority="1461" stopIfTrue="1" operator="equal">
      <formula>"P"</formula>
    </cfRule>
  </conditionalFormatting>
  <conditionalFormatting sqref="D457">
    <cfRule type="cellIs" dxfId="1417" priority="1499" stopIfTrue="1" operator="equal">
      <formula>"P"</formula>
    </cfRule>
  </conditionalFormatting>
  <conditionalFormatting sqref="D456">
    <cfRule type="cellIs" dxfId="1416" priority="1498" stopIfTrue="1" operator="equal">
      <formula>"P"</formula>
    </cfRule>
  </conditionalFormatting>
  <conditionalFormatting sqref="D455">
    <cfRule type="cellIs" dxfId="1415" priority="1497" stopIfTrue="1" operator="equal">
      <formula>"P"</formula>
    </cfRule>
  </conditionalFormatting>
  <conditionalFormatting sqref="D453">
    <cfRule type="cellIs" dxfId="1414" priority="1496" stopIfTrue="1" operator="equal">
      <formula>"P"</formula>
    </cfRule>
  </conditionalFormatting>
  <conditionalFormatting sqref="D457">
    <cfRule type="cellIs" dxfId="1413" priority="1495" stopIfTrue="1" operator="equal">
      <formula>"P"</formula>
    </cfRule>
  </conditionalFormatting>
  <conditionalFormatting sqref="D456">
    <cfRule type="cellIs" dxfId="1412" priority="1494" stopIfTrue="1" operator="equal">
      <formula>"P"</formula>
    </cfRule>
  </conditionalFormatting>
  <conditionalFormatting sqref="D455">
    <cfRule type="cellIs" dxfId="1411" priority="1493" stopIfTrue="1" operator="equal">
      <formula>"P"</formula>
    </cfRule>
  </conditionalFormatting>
  <conditionalFormatting sqref="D456">
    <cfRule type="cellIs" dxfId="1410" priority="1492" stopIfTrue="1" operator="equal">
      <formula>"P"</formula>
    </cfRule>
  </conditionalFormatting>
  <conditionalFormatting sqref="D455">
    <cfRule type="cellIs" dxfId="1409" priority="1491" stopIfTrue="1" operator="equal">
      <formula>"P"</formula>
    </cfRule>
  </conditionalFormatting>
  <conditionalFormatting sqref="D457">
    <cfRule type="cellIs" dxfId="1408" priority="1490" stopIfTrue="1" operator="equal">
      <formula>"P"</formula>
    </cfRule>
  </conditionalFormatting>
  <conditionalFormatting sqref="D456">
    <cfRule type="cellIs" dxfId="1407" priority="1489" stopIfTrue="1" operator="equal">
      <formula>"P"</formula>
    </cfRule>
  </conditionalFormatting>
  <conditionalFormatting sqref="D455">
    <cfRule type="cellIs" dxfId="1406" priority="1488" stopIfTrue="1" operator="equal">
      <formula>"P"</formula>
    </cfRule>
  </conditionalFormatting>
  <conditionalFormatting sqref="D453">
    <cfRule type="cellIs" dxfId="1405" priority="1487" stopIfTrue="1" operator="equal">
      <formula>"P"</formula>
    </cfRule>
  </conditionalFormatting>
  <conditionalFormatting sqref="D456">
    <cfRule type="cellIs" dxfId="1404" priority="1486" stopIfTrue="1" operator="equal">
      <formula>"P"</formula>
    </cfRule>
  </conditionalFormatting>
  <conditionalFormatting sqref="D455">
    <cfRule type="cellIs" dxfId="1403" priority="1485" stopIfTrue="1" operator="equal">
      <formula>"P"</formula>
    </cfRule>
  </conditionalFormatting>
  <conditionalFormatting sqref="D454">
    <cfRule type="cellIs" dxfId="1402" priority="1484" stopIfTrue="1" operator="equal">
      <formula>"P"</formula>
    </cfRule>
  </conditionalFormatting>
  <conditionalFormatting sqref="D456">
    <cfRule type="cellIs" dxfId="1401" priority="1483" stopIfTrue="1" operator="equal">
      <formula>"P"</formula>
    </cfRule>
  </conditionalFormatting>
  <conditionalFormatting sqref="D455">
    <cfRule type="cellIs" dxfId="1400" priority="1482" stopIfTrue="1" operator="equal">
      <formula>"P"</formula>
    </cfRule>
  </conditionalFormatting>
  <conditionalFormatting sqref="D454">
    <cfRule type="cellIs" dxfId="1399" priority="1481" stopIfTrue="1" operator="equal">
      <formula>"P"</formula>
    </cfRule>
  </conditionalFormatting>
  <conditionalFormatting sqref="D455">
    <cfRule type="cellIs" dxfId="1398" priority="1480" stopIfTrue="1" operator="equal">
      <formula>"P"</formula>
    </cfRule>
  </conditionalFormatting>
  <conditionalFormatting sqref="D454">
    <cfRule type="cellIs" dxfId="1397" priority="1479" stopIfTrue="1" operator="equal">
      <formula>"P"</formula>
    </cfRule>
  </conditionalFormatting>
  <conditionalFormatting sqref="D456">
    <cfRule type="cellIs" dxfId="1396" priority="1478" stopIfTrue="1" operator="equal">
      <formula>"P"</formula>
    </cfRule>
  </conditionalFormatting>
  <conditionalFormatting sqref="D455">
    <cfRule type="cellIs" dxfId="1395" priority="1477" stopIfTrue="1" operator="equal">
      <formula>"P"</formula>
    </cfRule>
  </conditionalFormatting>
  <conditionalFormatting sqref="D454">
    <cfRule type="cellIs" dxfId="1394" priority="1476" stopIfTrue="1" operator="equal">
      <formula>"P"</formula>
    </cfRule>
  </conditionalFormatting>
  <conditionalFormatting sqref="D455">
    <cfRule type="cellIs" dxfId="1393" priority="1475" stopIfTrue="1" operator="equal">
      <formula>"P"</formula>
    </cfRule>
  </conditionalFormatting>
  <conditionalFormatting sqref="D454">
    <cfRule type="cellIs" dxfId="1392" priority="1474" stopIfTrue="1" operator="equal">
      <formula>"P"</formula>
    </cfRule>
  </conditionalFormatting>
  <conditionalFormatting sqref="D453">
    <cfRule type="cellIs" dxfId="1391" priority="1473" stopIfTrue="1" operator="equal">
      <formula>"P"</formula>
    </cfRule>
  </conditionalFormatting>
  <conditionalFormatting sqref="D455">
    <cfRule type="cellIs" dxfId="1390" priority="1472" stopIfTrue="1" operator="equal">
      <formula>"P"</formula>
    </cfRule>
  </conditionalFormatting>
  <conditionalFormatting sqref="D454">
    <cfRule type="cellIs" dxfId="1389" priority="1471" stopIfTrue="1" operator="equal">
      <formula>"P"</formula>
    </cfRule>
  </conditionalFormatting>
  <conditionalFormatting sqref="D453">
    <cfRule type="cellIs" dxfId="1388" priority="1470" stopIfTrue="1" operator="equal">
      <formula>"P"</formula>
    </cfRule>
  </conditionalFormatting>
  <conditionalFormatting sqref="D454">
    <cfRule type="cellIs" dxfId="1387" priority="1469" stopIfTrue="1" operator="equal">
      <formula>"P"</formula>
    </cfRule>
  </conditionalFormatting>
  <conditionalFormatting sqref="D453">
    <cfRule type="cellIs" dxfId="1386" priority="1468" stopIfTrue="1" operator="equal">
      <formula>"P"</formula>
    </cfRule>
  </conditionalFormatting>
  <conditionalFormatting sqref="D457">
    <cfRule type="cellIs" dxfId="1385" priority="1459" stopIfTrue="1" operator="equal">
      <formula>"P"</formula>
    </cfRule>
  </conditionalFormatting>
  <conditionalFormatting sqref="D456">
    <cfRule type="cellIs" dxfId="1384" priority="1458" stopIfTrue="1" operator="equal">
      <formula>"P"</formula>
    </cfRule>
  </conditionalFormatting>
  <conditionalFormatting sqref="D455">
    <cfRule type="cellIs" dxfId="1383" priority="1457" stopIfTrue="1" operator="equal">
      <formula>"P"</formula>
    </cfRule>
  </conditionalFormatting>
  <conditionalFormatting sqref="D453">
    <cfRule type="cellIs" dxfId="1382" priority="1456" stopIfTrue="1" operator="equal">
      <formula>"P"</formula>
    </cfRule>
  </conditionalFormatting>
  <conditionalFormatting sqref="D453">
    <cfRule type="cellIs" dxfId="1381" priority="1426" stopIfTrue="1" operator="equal">
      <formula>"P"</formula>
    </cfRule>
  </conditionalFormatting>
  <conditionalFormatting sqref="D453">
    <cfRule type="cellIs" dxfId="1380" priority="1427" stopIfTrue="1" operator="equal">
      <formula>"P"</formula>
    </cfRule>
  </conditionalFormatting>
  <conditionalFormatting sqref="D454">
    <cfRule type="cellIs" dxfId="1379" priority="1428" stopIfTrue="1" operator="equal">
      <formula>"P"</formula>
    </cfRule>
  </conditionalFormatting>
  <conditionalFormatting sqref="D453">
    <cfRule type="cellIs" dxfId="1378" priority="1425" stopIfTrue="1" operator="equal">
      <formula>"P"</formula>
    </cfRule>
  </conditionalFormatting>
  <conditionalFormatting sqref="D456">
    <cfRule type="cellIs" dxfId="1377" priority="1455" stopIfTrue="1" operator="equal">
      <formula>"P"</formula>
    </cfRule>
  </conditionalFormatting>
  <conditionalFormatting sqref="D455">
    <cfRule type="cellIs" dxfId="1376" priority="1454" stopIfTrue="1" operator="equal">
      <formula>"P"</formula>
    </cfRule>
  </conditionalFormatting>
  <conditionalFormatting sqref="D454">
    <cfRule type="cellIs" dxfId="1375" priority="1453" stopIfTrue="1" operator="equal">
      <formula>"P"</formula>
    </cfRule>
  </conditionalFormatting>
  <conditionalFormatting sqref="D456">
    <cfRule type="cellIs" dxfId="1374" priority="1452" stopIfTrue="1" operator="equal">
      <formula>"P"</formula>
    </cfRule>
  </conditionalFormatting>
  <conditionalFormatting sqref="D455">
    <cfRule type="cellIs" dxfId="1373" priority="1451" stopIfTrue="1" operator="equal">
      <formula>"P"</formula>
    </cfRule>
  </conditionalFormatting>
  <conditionalFormatting sqref="D454">
    <cfRule type="cellIs" dxfId="1372" priority="1450" stopIfTrue="1" operator="equal">
      <formula>"P"</formula>
    </cfRule>
  </conditionalFormatting>
  <conditionalFormatting sqref="D455">
    <cfRule type="cellIs" dxfId="1371" priority="1449" stopIfTrue="1" operator="equal">
      <formula>"P"</formula>
    </cfRule>
  </conditionalFormatting>
  <conditionalFormatting sqref="D454">
    <cfRule type="cellIs" dxfId="1370" priority="1448" stopIfTrue="1" operator="equal">
      <formula>"P"</formula>
    </cfRule>
  </conditionalFormatting>
  <conditionalFormatting sqref="D456">
    <cfRule type="cellIs" dxfId="1369" priority="1447" stopIfTrue="1" operator="equal">
      <formula>"P"</formula>
    </cfRule>
  </conditionalFormatting>
  <conditionalFormatting sqref="D455">
    <cfRule type="cellIs" dxfId="1368" priority="1446" stopIfTrue="1" operator="equal">
      <formula>"P"</formula>
    </cfRule>
  </conditionalFormatting>
  <conditionalFormatting sqref="D454">
    <cfRule type="cellIs" dxfId="1367" priority="1445" stopIfTrue="1" operator="equal">
      <formula>"P"</formula>
    </cfRule>
  </conditionalFormatting>
  <conditionalFormatting sqref="D455">
    <cfRule type="cellIs" dxfId="1366" priority="1444" stopIfTrue="1" operator="equal">
      <formula>"P"</formula>
    </cfRule>
  </conditionalFormatting>
  <conditionalFormatting sqref="D454">
    <cfRule type="cellIs" dxfId="1365" priority="1443" stopIfTrue="1" operator="equal">
      <formula>"P"</formula>
    </cfRule>
  </conditionalFormatting>
  <conditionalFormatting sqref="D453">
    <cfRule type="cellIs" dxfId="1364" priority="1442" stopIfTrue="1" operator="equal">
      <formula>"P"</formula>
    </cfRule>
  </conditionalFormatting>
  <conditionalFormatting sqref="D455">
    <cfRule type="cellIs" dxfId="1363" priority="1441" stopIfTrue="1" operator="equal">
      <formula>"P"</formula>
    </cfRule>
  </conditionalFormatting>
  <conditionalFormatting sqref="D454">
    <cfRule type="cellIs" dxfId="1362" priority="1440" stopIfTrue="1" operator="equal">
      <formula>"P"</formula>
    </cfRule>
  </conditionalFormatting>
  <conditionalFormatting sqref="D453">
    <cfRule type="cellIs" dxfId="1361" priority="1439" stopIfTrue="1" operator="equal">
      <formula>"P"</formula>
    </cfRule>
  </conditionalFormatting>
  <conditionalFormatting sqref="D454">
    <cfRule type="cellIs" dxfId="1360" priority="1438" stopIfTrue="1" operator="equal">
      <formula>"P"</formula>
    </cfRule>
  </conditionalFormatting>
  <conditionalFormatting sqref="D453">
    <cfRule type="cellIs" dxfId="1359" priority="1437" stopIfTrue="1" operator="equal">
      <formula>"P"</formula>
    </cfRule>
  </conditionalFormatting>
  <conditionalFormatting sqref="D455">
    <cfRule type="cellIs" dxfId="1358" priority="1436" stopIfTrue="1" operator="equal">
      <formula>"P"</formula>
    </cfRule>
  </conditionalFormatting>
  <conditionalFormatting sqref="D454">
    <cfRule type="cellIs" dxfId="1357" priority="1435" stopIfTrue="1" operator="equal">
      <formula>"P"</formula>
    </cfRule>
  </conditionalFormatting>
  <conditionalFormatting sqref="D453">
    <cfRule type="cellIs" dxfId="1356" priority="1434" stopIfTrue="1" operator="equal">
      <formula>"P"</formula>
    </cfRule>
  </conditionalFormatting>
  <conditionalFormatting sqref="D454">
    <cfRule type="cellIs" dxfId="1355" priority="1433" stopIfTrue="1" operator="equal">
      <formula>"P"</formula>
    </cfRule>
  </conditionalFormatting>
  <conditionalFormatting sqref="D453">
    <cfRule type="cellIs" dxfId="1354" priority="1432" stopIfTrue="1" operator="equal">
      <formula>"P"</formula>
    </cfRule>
  </conditionalFormatting>
  <conditionalFormatting sqref="D454">
    <cfRule type="cellIs" dxfId="1353" priority="1431" stopIfTrue="1" operator="equal">
      <formula>"P"</formula>
    </cfRule>
  </conditionalFormatting>
  <conditionalFormatting sqref="D453">
    <cfRule type="cellIs" dxfId="1352" priority="1430" stopIfTrue="1" operator="equal">
      <formula>"P"</formula>
    </cfRule>
  </conditionalFormatting>
  <conditionalFormatting sqref="D453">
    <cfRule type="cellIs" dxfId="1351" priority="1429" stopIfTrue="1" operator="equal">
      <formula>"P"</formula>
    </cfRule>
  </conditionalFormatting>
  <conditionalFormatting sqref="D459">
    <cfRule type="cellIs" dxfId="1350" priority="1424" stopIfTrue="1" operator="equal">
      <formula>"P"</formula>
    </cfRule>
  </conditionalFormatting>
  <conditionalFormatting sqref="D458">
    <cfRule type="cellIs" dxfId="1349" priority="1423" stopIfTrue="1" operator="equal">
      <formula>"P"</formula>
    </cfRule>
  </conditionalFormatting>
  <conditionalFormatting sqref="D457">
    <cfRule type="cellIs" dxfId="1348" priority="1422" stopIfTrue="1" operator="equal">
      <formula>"P"</formula>
    </cfRule>
  </conditionalFormatting>
  <conditionalFormatting sqref="D455">
    <cfRule type="cellIs" dxfId="1347" priority="1421" stopIfTrue="1" operator="equal">
      <formula>"P"</formula>
    </cfRule>
  </conditionalFormatting>
  <conditionalFormatting sqref="D455">
    <cfRule type="cellIs" dxfId="1346" priority="1383" stopIfTrue="1" operator="equal">
      <formula>"P"</formula>
    </cfRule>
  </conditionalFormatting>
  <conditionalFormatting sqref="D454">
    <cfRule type="cellIs" dxfId="1345" priority="1377" stopIfTrue="1" operator="equal">
      <formula>"P"</formula>
    </cfRule>
  </conditionalFormatting>
  <conditionalFormatting sqref="D455">
    <cfRule type="cellIs" dxfId="1344" priority="1385" stopIfTrue="1" operator="equal">
      <formula>"P"</formula>
    </cfRule>
  </conditionalFormatting>
  <conditionalFormatting sqref="D456">
    <cfRule type="cellIs" dxfId="1343" priority="1386" stopIfTrue="1" operator="equal">
      <formula>"P"</formula>
    </cfRule>
  </conditionalFormatting>
  <conditionalFormatting sqref="D454">
    <cfRule type="cellIs" dxfId="1342" priority="1384" stopIfTrue="1" operator="equal">
      <formula>"P"</formula>
    </cfRule>
  </conditionalFormatting>
  <conditionalFormatting sqref="D454">
    <cfRule type="cellIs" dxfId="1341" priority="1382" stopIfTrue="1" operator="equal">
      <formula>"P"</formula>
    </cfRule>
  </conditionalFormatting>
  <conditionalFormatting sqref="D453">
    <cfRule type="cellIs" dxfId="1340" priority="1381" stopIfTrue="1" operator="equal">
      <formula>"P"</formula>
    </cfRule>
  </conditionalFormatting>
  <conditionalFormatting sqref="D455">
    <cfRule type="cellIs" dxfId="1339" priority="1380" stopIfTrue="1" operator="equal">
      <formula>"P"</formula>
    </cfRule>
  </conditionalFormatting>
  <conditionalFormatting sqref="D453">
    <cfRule type="cellIs" dxfId="1338" priority="1378" stopIfTrue="1" operator="equal">
      <formula>"P"</formula>
    </cfRule>
  </conditionalFormatting>
  <conditionalFormatting sqref="D454">
    <cfRule type="cellIs" dxfId="1337" priority="1379" stopIfTrue="1" operator="equal">
      <formula>"P"</formula>
    </cfRule>
  </conditionalFormatting>
  <conditionalFormatting sqref="D458">
    <cfRule type="cellIs" dxfId="1336" priority="1420" stopIfTrue="1" operator="equal">
      <formula>"P"</formula>
    </cfRule>
  </conditionalFormatting>
  <conditionalFormatting sqref="D457">
    <cfRule type="cellIs" dxfId="1335" priority="1419" stopIfTrue="1" operator="equal">
      <formula>"P"</formula>
    </cfRule>
  </conditionalFormatting>
  <conditionalFormatting sqref="D456">
    <cfRule type="cellIs" dxfId="1334" priority="1418" stopIfTrue="1" operator="equal">
      <formula>"P"</formula>
    </cfRule>
  </conditionalFormatting>
  <conditionalFormatting sqref="D454">
    <cfRule type="cellIs" dxfId="1333" priority="1417" stopIfTrue="1" operator="equal">
      <formula>"P"</formula>
    </cfRule>
  </conditionalFormatting>
  <conditionalFormatting sqref="D458">
    <cfRule type="cellIs" dxfId="1332" priority="1416" stopIfTrue="1" operator="equal">
      <formula>"P"</formula>
    </cfRule>
  </conditionalFormatting>
  <conditionalFormatting sqref="D457">
    <cfRule type="cellIs" dxfId="1331" priority="1415" stopIfTrue="1" operator="equal">
      <formula>"P"</formula>
    </cfRule>
  </conditionalFormatting>
  <conditionalFormatting sqref="D456">
    <cfRule type="cellIs" dxfId="1330" priority="1414" stopIfTrue="1" operator="equal">
      <formula>"P"</formula>
    </cfRule>
  </conditionalFormatting>
  <conditionalFormatting sqref="D457">
    <cfRule type="cellIs" dxfId="1329" priority="1413" stopIfTrue="1" operator="equal">
      <formula>"P"</formula>
    </cfRule>
  </conditionalFormatting>
  <conditionalFormatting sqref="D456">
    <cfRule type="cellIs" dxfId="1328" priority="1412" stopIfTrue="1" operator="equal">
      <formula>"P"</formula>
    </cfRule>
  </conditionalFormatting>
  <conditionalFormatting sqref="D458">
    <cfRule type="cellIs" dxfId="1327" priority="1411" stopIfTrue="1" operator="equal">
      <formula>"P"</formula>
    </cfRule>
  </conditionalFormatting>
  <conditionalFormatting sqref="D457">
    <cfRule type="cellIs" dxfId="1326" priority="1410" stopIfTrue="1" operator="equal">
      <formula>"P"</formula>
    </cfRule>
  </conditionalFormatting>
  <conditionalFormatting sqref="D456">
    <cfRule type="cellIs" dxfId="1325" priority="1409" stopIfTrue="1" operator="equal">
      <formula>"P"</formula>
    </cfRule>
  </conditionalFormatting>
  <conditionalFormatting sqref="D454">
    <cfRule type="cellIs" dxfId="1324" priority="1408" stopIfTrue="1" operator="equal">
      <formula>"P"</formula>
    </cfRule>
  </conditionalFormatting>
  <conditionalFormatting sqref="D457">
    <cfRule type="cellIs" dxfId="1323" priority="1407" stopIfTrue="1" operator="equal">
      <formula>"P"</formula>
    </cfRule>
  </conditionalFormatting>
  <conditionalFormatting sqref="D456">
    <cfRule type="cellIs" dxfId="1322" priority="1406" stopIfTrue="1" operator="equal">
      <formula>"P"</formula>
    </cfRule>
  </conditionalFormatting>
  <conditionalFormatting sqref="D455">
    <cfRule type="cellIs" dxfId="1321" priority="1405" stopIfTrue="1" operator="equal">
      <formula>"P"</formula>
    </cfRule>
  </conditionalFormatting>
  <conditionalFormatting sqref="D453">
    <cfRule type="cellIs" dxfId="1320" priority="1404" stopIfTrue="1" operator="equal">
      <formula>"P"</formula>
    </cfRule>
  </conditionalFormatting>
  <conditionalFormatting sqref="D457">
    <cfRule type="cellIs" dxfId="1319" priority="1403" stopIfTrue="1" operator="equal">
      <formula>"P"</formula>
    </cfRule>
  </conditionalFormatting>
  <conditionalFormatting sqref="D456">
    <cfRule type="cellIs" dxfId="1318" priority="1402" stopIfTrue="1" operator="equal">
      <formula>"P"</formula>
    </cfRule>
  </conditionalFormatting>
  <conditionalFormatting sqref="D455">
    <cfRule type="cellIs" dxfId="1317" priority="1401" stopIfTrue="1" operator="equal">
      <formula>"P"</formula>
    </cfRule>
  </conditionalFormatting>
  <conditionalFormatting sqref="D456">
    <cfRule type="cellIs" dxfId="1316" priority="1400" stopIfTrue="1" operator="equal">
      <formula>"P"</formula>
    </cfRule>
  </conditionalFormatting>
  <conditionalFormatting sqref="D455">
    <cfRule type="cellIs" dxfId="1315" priority="1399" stopIfTrue="1" operator="equal">
      <formula>"P"</formula>
    </cfRule>
  </conditionalFormatting>
  <conditionalFormatting sqref="D457">
    <cfRule type="cellIs" dxfId="1314" priority="1398" stopIfTrue="1" operator="equal">
      <formula>"P"</formula>
    </cfRule>
  </conditionalFormatting>
  <conditionalFormatting sqref="D456">
    <cfRule type="cellIs" dxfId="1313" priority="1397" stopIfTrue="1" operator="equal">
      <formula>"P"</formula>
    </cfRule>
  </conditionalFormatting>
  <conditionalFormatting sqref="D455">
    <cfRule type="cellIs" dxfId="1312" priority="1396" stopIfTrue="1" operator="equal">
      <formula>"P"</formula>
    </cfRule>
  </conditionalFormatting>
  <conditionalFormatting sqref="D453">
    <cfRule type="cellIs" dxfId="1311" priority="1395" stopIfTrue="1" operator="equal">
      <formula>"P"</formula>
    </cfRule>
  </conditionalFormatting>
  <conditionalFormatting sqref="D456">
    <cfRule type="cellIs" dxfId="1310" priority="1394" stopIfTrue="1" operator="equal">
      <formula>"P"</formula>
    </cfRule>
  </conditionalFormatting>
  <conditionalFormatting sqref="D455">
    <cfRule type="cellIs" dxfId="1309" priority="1393" stopIfTrue="1" operator="equal">
      <formula>"P"</formula>
    </cfRule>
  </conditionalFormatting>
  <conditionalFormatting sqref="D454">
    <cfRule type="cellIs" dxfId="1308" priority="1392" stopIfTrue="1" operator="equal">
      <formula>"P"</formula>
    </cfRule>
  </conditionalFormatting>
  <conditionalFormatting sqref="D456">
    <cfRule type="cellIs" dxfId="1307" priority="1391" stopIfTrue="1" operator="equal">
      <formula>"P"</formula>
    </cfRule>
  </conditionalFormatting>
  <conditionalFormatting sqref="D455">
    <cfRule type="cellIs" dxfId="1306" priority="1390" stopIfTrue="1" operator="equal">
      <formula>"P"</formula>
    </cfRule>
  </conditionalFormatting>
  <conditionalFormatting sqref="D454">
    <cfRule type="cellIs" dxfId="1305" priority="1389" stopIfTrue="1" operator="equal">
      <formula>"P"</formula>
    </cfRule>
  </conditionalFormatting>
  <conditionalFormatting sqref="D455">
    <cfRule type="cellIs" dxfId="1304" priority="1388" stopIfTrue="1" operator="equal">
      <formula>"P"</formula>
    </cfRule>
  </conditionalFormatting>
  <conditionalFormatting sqref="D454">
    <cfRule type="cellIs" dxfId="1303" priority="1387" stopIfTrue="1" operator="equal">
      <formula>"P"</formula>
    </cfRule>
  </conditionalFormatting>
  <conditionalFormatting sqref="D453">
    <cfRule type="cellIs" dxfId="1302" priority="1376" stopIfTrue="1" operator="equal">
      <formula>"P"</formula>
    </cfRule>
  </conditionalFormatting>
  <conditionalFormatting sqref="D458">
    <cfRule type="cellIs" dxfId="1301" priority="1375" stopIfTrue="1" operator="equal">
      <formula>"P"</formula>
    </cfRule>
  </conditionalFormatting>
  <conditionalFormatting sqref="D457">
    <cfRule type="cellIs" dxfId="1300" priority="1374" stopIfTrue="1" operator="equal">
      <formula>"P"</formula>
    </cfRule>
  </conditionalFormatting>
  <conditionalFormatting sqref="D456">
    <cfRule type="cellIs" dxfId="1299" priority="1373" stopIfTrue="1" operator="equal">
      <formula>"P"</formula>
    </cfRule>
  </conditionalFormatting>
  <conditionalFormatting sqref="D454">
    <cfRule type="cellIs" dxfId="1298" priority="1372" stopIfTrue="1" operator="equal">
      <formula>"P"</formula>
    </cfRule>
  </conditionalFormatting>
  <conditionalFormatting sqref="D454">
    <cfRule type="cellIs" dxfId="1297" priority="1336" stopIfTrue="1" operator="equal">
      <formula>"P"</formula>
    </cfRule>
  </conditionalFormatting>
  <conditionalFormatting sqref="D454">
    <cfRule type="cellIs" dxfId="1296" priority="1338" stopIfTrue="1" operator="equal">
      <formula>"P"</formula>
    </cfRule>
  </conditionalFormatting>
  <conditionalFormatting sqref="D455">
    <cfRule type="cellIs" dxfId="1295" priority="1339" stopIfTrue="1" operator="equal">
      <formula>"P"</formula>
    </cfRule>
  </conditionalFormatting>
  <conditionalFormatting sqref="D453">
    <cfRule type="cellIs" dxfId="1294" priority="1337" stopIfTrue="1" operator="equal">
      <formula>"P"</formula>
    </cfRule>
  </conditionalFormatting>
  <conditionalFormatting sqref="D453">
    <cfRule type="cellIs" dxfId="1293" priority="1335" stopIfTrue="1" operator="equal">
      <formula>"P"</formula>
    </cfRule>
  </conditionalFormatting>
  <conditionalFormatting sqref="D454">
    <cfRule type="cellIs" dxfId="1292" priority="1334" stopIfTrue="1" operator="equal">
      <formula>"P"</formula>
    </cfRule>
  </conditionalFormatting>
  <conditionalFormatting sqref="D453">
    <cfRule type="cellIs" dxfId="1291" priority="1333" stopIfTrue="1" operator="equal">
      <formula>"P"</formula>
    </cfRule>
  </conditionalFormatting>
  <conditionalFormatting sqref="D457">
    <cfRule type="cellIs" dxfId="1290" priority="1371" stopIfTrue="1" operator="equal">
      <formula>"P"</formula>
    </cfRule>
  </conditionalFormatting>
  <conditionalFormatting sqref="D456">
    <cfRule type="cellIs" dxfId="1289" priority="1370" stopIfTrue="1" operator="equal">
      <formula>"P"</formula>
    </cfRule>
  </conditionalFormatting>
  <conditionalFormatting sqref="D455">
    <cfRule type="cellIs" dxfId="1288" priority="1369" stopIfTrue="1" operator="equal">
      <formula>"P"</formula>
    </cfRule>
  </conditionalFormatting>
  <conditionalFormatting sqref="D453">
    <cfRule type="cellIs" dxfId="1287" priority="1368" stopIfTrue="1" operator="equal">
      <formula>"P"</formula>
    </cfRule>
  </conditionalFormatting>
  <conditionalFormatting sqref="D457">
    <cfRule type="cellIs" dxfId="1286" priority="1367" stopIfTrue="1" operator="equal">
      <formula>"P"</formula>
    </cfRule>
  </conditionalFormatting>
  <conditionalFormatting sqref="D456">
    <cfRule type="cellIs" dxfId="1285" priority="1366" stopIfTrue="1" operator="equal">
      <formula>"P"</formula>
    </cfRule>
  </conditionalFormatting>
  <conditionalFormatting sqref="D455">
    <cfRule type="cellIs" dxfId="1284" priority="1365" stopIfTrue="1" operator="equal">
      <formula>"P"</formula>
    </cfRule>
  </conditionalFormatting>
  <conditionalFormatting sqref="D456">
    <cfRule type="cellIs" dxfId="1283" priority="1364" stopIfTrue="1" operator="equal">
      <formula>"P"</formula>
    </cfRule>
  </conditionalFormatting>
  <conditionalFormatting sqref="D455">
    <cfRule type="cellIs" dxfId="1282" priority="1363" stopIfTrue="1" operator="equal">
      <formula>"P"</formula>
    </cfRule>
  </conditionalFormatting>
  <conditionalFormatting sqref="D457">
    <cfRule type="cellIs" dxfId="1281" priority="1362" stopIfTrue="1" operator="equal">
      <formula>"P"</formula>
    </cfRule>
  </conditionalFormatting>
  <conditionalFormatting sqref="D456">
    <cfRule type="cellIs" dxfId="1280" priority="1361" stopIfTrue="1" operator="equal">
      <formula>"P"</formula>
    </cfRule>
  </conditionalFormatting>
  <conditionalFormatting sqref="D455">
    <cfRule type="cellIs" dxfId="1279" priority="1360" stopIfTrue="1" operator="equal">
      <formula>"P"</formula>
    </cfRule>
  </conditionalFormatting>
  <conditionalFormatting sqref="D453">
    <cfRule type="cellIs" dxfId="1278" priority="1359" stopIfTrue="1" operator="equal">
      <formula>"P"</formula>
    </cfRule>
  </conditionalFormatting>
  <conditionalFormatting sqref="D456">
    <cfRule type="cellIs" dxfId="1277" priority="1358" stopIfTrue="1" operator="equal">
      <formula>"P"</formula>
    </cfRule>
  </conditionalFormatting>
  <conditionalFormatting sqref="D455">
    <cfRule type="cellIs" dxfId="1276" priority="1357" stopIfTrue="1" operator="equal">
      <formula>"P"</formula>
    </cfRule>
  </conditionalFormatting>
  <conditionalFormatting sqref="D454">
    <cfRule type="cellIs" dxfId="1275" priority="1356" stopIfTrue="1" operator="equal">
      <formula>"P"</formula>
    </cfRule>
  </conditionalFormatting>
  <conditionalFormatting sqref="D456">
    <cfRule type="cellIs" dxfId="1274" priority="1355" stopIfTrue="1" operator="equal">
      <formula>"P"</formula>
    </cfRule>
  </conditionalFormatting>
  <conditionalFormatting sqref="D455">
    <cfRule type="cellIs" dxfId="1273" priority="1354" stopIfTrue="1" operator="equal">
      <formula>"P"</formula>
    </cfRule>
  </conditionalFormatting>
  <conditionalFormatting sqref="D454">
    <cfRule type="cellIs" dxfId="1272" priority="1353" stopIfTrue="1" operator="equal">
      <formula>"P"</formula>
    </cfRule>
  </conditionalFormatting>
  <conditionalFormatting sqref="D455">
    <cfRule type="cellIs" dxfId="1271" priority="1352" stopIfTrue="1" operator="equal">
      <formula>"P"</formula>
    </cfRule>
  </conditionalFormatting>
  <conditionalFormatting sqref="D454">
    <cfRule type="cellIs" dxfId="1270" priority="1351" stopIfTrue="1" operator="equal">
      <formula>"P"</formula>
    </cfRule>
  </conditionalFormatting>
  <conditionalFormatting sqref="D456">
    <cfRule type="cellIs" dxfId="1269" priority="1350" stopIfTrue="1" operator="equal">
      <formula>"P"</formula>
    </cfRule>
  </conditionalFormatting>
  <conditionalFormatting sqref="D455">
    <cfRule type="cellIs" dxfId="1268" priority="1349" stopIfTrue="1" operator="equal">
      <formula>"P"</formula>
    </cfRule>
  </conditionalFormatting>
  <conditionalFormatting sqref="D454">
    <cfRule type="cellIs" dxfId="1267" priority="1348" stopIfTrue="1" operator="equal">
      <formula>"P"</formula>
    </cfRule>
  </conditionalFormatting>
  <conditionalFormatting sqref="D455">
    <cfRule type="cellIs" dxfId="1266" priority="1347" stopIfTrue="1" operator="equal">
      <formula>"P"</formula>
    </cfRule>
  </conditionalFormatting>
  <conditionalFormatting sqref="D454">
    <cfRule type="cellIs" dxfId="1265" priority="1346" stopIfTrue="1" operator="equal">
      <formula>"P"</formula>
    </cfRule>
  </conditionalFormatting>
  <conditionalFormatting sqref="D453">
    <cfRule type="cellIs" dxfId="1264" priority="1345" stopIfTrue="1" operator="equal">
      <formula>"P"</formula>
    </cfRule>
  </conditionalFormatting>
  <conditionalFormatting sqref="D455">
    <cfRule type="cellIs" dxfId="1263" priority="1344" stopIfTrue="1" operator="equal">
      <formula>"P"</formula>
    </cfRule>
  </conditionalFormatting>
  <conditionalFormatting sqref="D454">
    <cfRule type="cellIs" dxfId="1262" priority="1343" stopIfTrue="1" operator="equal">
      <formula>"P"</formula>
    </cfRule>
  </conditionalFormatting>
  <conditionalFormatting sqref="D453">
    <cfRule type="cellIs" dxfId="1261" priority="1342" stopIfTrue="1" operator="equal">
      <formula>"P"</formula>
    </cfRule>
  </conditionalFormatting>
  <conditionalFormatting sqref="D454">
    <cfRule type="cellIs" dxfId="1260" priority="1341" stopIfTrue="1" operator="equal">
      <formula>"P"</formula>
    </cfRule>
  </conditionalFormatting>
  <conditionalFormatting sqref="D453">
    <cfRule type="cellIs" dxfId="1259" priority="1340" stopIfTrue="1" operator="equal">
      <formula>"P"</formula>
    </cfRule>
  </conditionalFormatting>
  <conditionalFormatting sqref="Q469">
    <cfRule type="cellIs" dxfId="1258" priority="1191" stopIfTrue="1" operator="equal">
      <formula>"P"</formula>
    </cfRule>
  </conditionalFormatting>
  <conditionalFormatting sqref="Q445:Q468">
    <cfRule type="cellIs" dxfId="1257" priority="1190" stopIfTrue="1" operator="equal">
      <formula>"P"</formula>
    </cfRule>
  </conditionalFormatting>
  <conditionalFormatting sqref="Q557">
    <cfRule type="cellIs" dxfId="1256" priority="1189" stopIfTrue="1" operator="equal">
      <formula>"P"</formula>
    </cfRule>
  </conditionalFormatting>
  <conditionalFormatting sqref="Q580">
    <cfRule type="cellIs" dxfId="1255" priority="1188" stopIfTrue="1" operator="equal">
      <formula>"P"</formula>
    </cfRule>
  </conditionalFormatting>
  <conditionalFormatting sqref="Q572">
    <cfRule type="cellIs" dxfId="1254" priority="1186" stopIfTrue="1" operator="equal">
      <formula>"P"</formula>
    </cfRule>
  </conditionalFormatting>
  <conditionalFormatting sqref="Q578">
    <cfRule type="cellIs" dxfId="1253" priority="1185" stopIfTrue="1" operator="equal">
      <formula>"P"</formula>
    </cfRule>
  </conditionalFormatting>
  <conditionalFormatting sqref="Q573">
    <cfRule type="cellIs" dxfId="1252" priority="1184" stopIfTrue="1" operator="equal">
      <formula>"P"</formula>
    </cfRule>
  </conditionalFormatting>
  <conditionalFormatting sqref="Q576">
    <cfRule type="cellIs" dxfId="1251" priority="1183" stopIfTrue="1" operator="equal">
      <formula>"P"</formula>
    </cfRule>
  </conditionalFormatting>
  <conditionalFormatting sqref="Q571">
    <cfRule type="cellIs" dxfId="1250" priority="1182" stopIfTrue="1" operator="equal">
      <formula>"P"</formula>
    </cfRule>
  </conditionalFormatting>
  <conditionalFormatting sqref="Q572">
    <cfRule type="cellIs" dxfId="1249" priority="1181" stopIfTrue="1" operator="equal">
      <formula>"P"</formula>
    </cfRule>
  </conditionalFormatting>
  <conditionalFormatting sqref="Q575">
    <cfRule type="cellIs" dxfId="1248" priority="1180" stopIfTrue="1" operator="equal">
      <formula>"P"</formula>
    </cfRule>
  </conditionalFormatting>
  <conditionalFormatting sqref="Q573">
    <cfRule type="cellIs" dxfId="1247" priority="1179" stopIfTrue="1" operator="equal">
      <formula>"P"</formula>
    </cfRule>
  </conditionalFormatting>
  <conditionalFormatting sqref="Q579">
    <cfRule type="cellIs" dxfId="1246" priority="1178" stopIfTrue="1" operator="equal">
      <formula>"P"</formula>
    </cfRule>
  </conditionalFormatting>
  <conditionalFormatting sqref="Q574">
    <cfRule type="cellIs" dxfId="1245" priority="1177" stopIfTrue="1" operator="equal">
      <formula>"P"</formula>
    </cfRule>
  </conditionalFormatting>
  <conditionalFormatting sqref="Q577">
    <cfRule type="cellIs" dxfId="1244" priority="1176" stopIfTrue="1" operator="equal">
      <formula>"P"</formula>
    </cfRule>
  </conditionalFormatting>
  <conditionalFormatting sqref="Q572">
    <cfRule type="cellIs" dxfId="1243" priority="1175" stopIfTrue="1" operator="equal">
      <formula>"P"</formula>
    </cfRule>
  </conditionalFormatting>
  <conditionalFormatting sqref="Q573">
    <cfRule type="cellIs" dxfId="1242" priority="1174" stopIfTrue="1" operator="equal">
      <formula>"P"</formula>
    </cfRule>
  </conditionalFormatting>
  <conditionalFormatting sqref="Q576">
    <cfRule type="cellIs" dxfId="1241" priority="1173" stopIfTrue="1" operator="equal">
      <formula>"P"</formula>
    </cfRule>
  </conditionalFormatting>
  <conditionalFormatting sqref="Q571">
    <cfRule type="cellIs" dxfId="1240" priority="1172" stopIfTrue="1" operator="equal">
      <formula>"P"</formula>
    </cfRule>
  </conditionalFormatting>
  <conditionalFormatting sqref="Q572">
    <cfRule type="cellIs" dxfId="1239" priority="1171" stopIfTrue="1" operator="equal">
      <formula>"P"</formula>
    </cfRule>
  </conditionalFormatting>
  <conditionalFormatting sqref="Q575">
    <cfRule type="cellIs" dxfId="1238" priority="1170" stopIfTrue="1" operator="equal">
      <formula>"P"</formula>
    </cfRule>
  </conditionalFormatting>
  <conditionalFormatting sqref="Q570">
    <cfRule type="cellIs" dxfId="1237" priority="1169" stopIfTrue="1" operator="equal">
      <formula>"P"</formula>
    </cfRule>
  </conditionalFormatting>
  <conditionalFormatting sqref="Q571">
    <cfRule type="cellIs" dxfId="1236" priority="1168" stopIfTrue="1" operator="equal">
      <formula>"P"</formula>
    </cfRule>
  </conditionalFormatting>
  <conditionalFormatting sqref="Q574">
    <cfRule type="cellIs" dxfId="1235" priority="1167" stopIfTrue="1" operator="equal">
      <formula>"P"</formula>
    </cfRule>
  </conditionalFormatting>
  <conditionalFormatting sqref="Q572">
    <cfRule type="cellIs" dxfId="1234" priority="1166" stopIfTrue="1" operator="equal">
      <formula>"P"</formula>
    </cfRule>
  </conditionalFormatting>
  <conditionalFormatting sqref="Q573">
    <cfRule type="cellIs" dxfId="1233" priority="1165" stopIfTrue="1" operator="equal">
      <formula>"P"</formula>
    </cfRule>
  </conditionalFormatting>
  <conditionalFormatting sqref="Q571">
    <cfRule type="cellIs" dxfId="1232" priority="1164" stopIfTrue="1" operator="equal">
      <formula>"P"</formula>
    </cfRule>
  </conditionalFormatting>
  <conditionalFormatting sqref="Q572">
    <cfRule type="cellIs" dxfId="1231" priority="1163" stopIfTrue="1" operator="equal">
      <formula>"P"</formula>
    </cfRule>
  </conditionalFormatting>
  <conditionalFormatting sqref="Q575">
    <cfRule type="cellIs" dxfId="1230" priority="1162" stopIfTrue="1" operator="equal">
      <formula>"P"</formula>
    </cfRule>
  </conditionalFormatting>
  <conditionalFormatting sqref="Q578">
    <cfRule type="cellIs" dxfId="1229" priority="1161" stopIfTrue="1" operator="equal">
      <formula>"P"</formula>
    </cfRule>
  </conditionalFormatting>
  <conditionalFormatting sqref="Q576">
    <cfRule type="cellIs" dxfId="1228" priority="1160" stopIfTrue="1" operator="equal">
      <formula>"P"</formula>
    </cfRule>
  </conditionalFormatting>
  <conditionalFormatting sqref="Q577">
    <cfRule type="cellIs" dxfId="1227" priority="1159" stopIfTrue="1" operator="equal">
      <formula>"P"</formula>
    </cfRule>
  </conditionalFormatting>
  <conditionalFormatting sqref="Q571">
    <cfRule type="cellIs" dxfId="1226" priority="1158" stopIfTrue="1" operator="equal">
      <formula>"P"</formula>
    </cfRule>
  </conditionalFormatting>
  <conditionalFormatting sqref="Q577">
    <cfRule type="cellIs" dxfId="1225" priority="1157" stopIfTrue="1" operator="equal">
      <formula>"P"</formula>
    </cfRule>
  </conditionalFormatting>
  <conditionalFormatting sqref="Q572">
    <cfRule type="cellIs" dxfId="1224" priority="1156" stopIfTrue="1" operator="equal">
      <formula>"P"</formula>
    </cfRule>
  </conditionalFormatting>
  <conditionalFormatting sqref="Q575">
    <cfRule type="cellIs" dxfId="1223" priority="1155" stopIfTrue="1" operator="equal">
      <formula>"P"</formula>
    </cfRule>
  </conditionalFormatting>
  <conditionalFormatting sqref="Q570">
    <cfRule type="cellIs" dxfId="1222" priority="1154" stopIfTrue="1" operator="equal">
      <formula>"P"</formula>
    </cfRule>
  </conditionalFormatting>
  <conditionalFormatting sqref="Q571">
    <cfRule type="cellIs" dxfId="1221" priority="1153" stopIfTrue="1" operator="equal">
      <formula>"P"</formula>
    </cfRule>
  </conditionalFormatting>
  <conditionalFormatting sqref="Q574">
    <cfRule type="cellIs" dxfId="1220" priority="1152" stopIfTrue="1" operator="equal">
      <formula>"P"</formula>
    </cfRule>
  </conditionalFormatting>
  <conditionalFormatting sqref="Q572">
    <cfRule type="cellIs" dxfId="1219" priority="1151" stopIfTrue="1" operator="equal">
      <formula>"P"</formula>
    </cfRule>
  </conditionalFormatting>
  <conditionalFormatting sqref="Q573">
    <cfRule type="cellIs" dxfId="1218" priority="1150" stopIfTrue="1" operator="equal">
      <formula>"P"</formula>
    </cfRule>
  </conditionalFormatting>
  <conditionalFormatting sqref="Q576">
    <cfRule type="cellIs" dxfId="1217" priority="1149" stopIfTrue="1" operator="equal">
      <formula>"P"</formula>
    </cfRule>
  </conditionalFormatting>
  <conditionalFormatting sqref="Q571">
    <cfRule type="cellIs" dxfId="1216" priority="1148" stopIfTrue="1" operator="equal">
      <formula>"P"</formula>
    </cfRule>
  </conditionalFormatting>
  <conditionalFormatting sqref="Q572">
    <cfRule type="cellIs" dxfId="1215" priority="1147" stopIfTrue="1" operator="equal">
      <formula>"P"</formula>
    </cfRule>
  </conditionalFormatting>
  <conditionalFormatting sqref="Q575">
    <cfRule type="cellIs" dxfId="1214" priority="1146" stopIfTrue="1" operator="equal">
      <formula>"P"</formula>
    </cfRule>
  </conditionalFormatting>
  <conditionalFormatting sqref="Q570">
    <cfRule type="cellIs" dxfId="1213" priority="1145" stopIfTrue="1" operator="equal">
      <formula>"P"</formula>
    </cfRule>
  </conditionalFormatting>
  <conditionalFormatting sqref="Q571">
    <cfRule type="cellIs" dxfId="1212" priority="1144" stopIfTrue="1" operator="equal">
      <formula>"P"</formula>
    </cfRule>
  </conditionalFormatting>
  <conditionalFormatting sqref="Q574">
    <cfRule type="cellIs" dxfId="1211" priority="1143" stopIfTrue="1" operator="equal">
      <formula>"P"</formula>
    </cfRule>
  </conditionalFormatting>
  <conditionalFormatting sqref="Q569">
    <cfRule type="cellIs" dxfId="1210" priority="1142" stopIfTrue="1" operator="equal">
      <formula>"P"</formula>
    </cfRule>
  </conditionalFormatting>
  <conditionalFormatting sqref="Q570">
    <cfRule type="cellIs" dxfId="1209" priority="1141" stopIfTrue="1" operator="equal">
      <formula>"P"</formula>
    </cfRule>
  </conditionalFormatting>
  <conditionalFormatting sqref="Q573">
    <cfRule type="cellIs" dxfId="1208" priority="1140" stopIfTrue="1" operator="equal">
      <formula>"P"</formula>
    </cfRule>
  </conditionalFormatting>
  <conditionalFormatting sqref="Q571">
    <cfRule type="cellIs" dxfId="1207" priority="1139" stopIfTrue="1" operator="equal">
      <formula>"P"</formula>
    </cfRule>
  </conditionalFormatting>
  <conditionalFormatting sqref="Q572">
    <cfRule type="cellIs" dxfId="1206" priority="1138" stopIfTrue="1" operator="equal">
      <formula>"P"</formula>
    </cfRule>
  </conditionalFormatting>
  <conditionalFormatting sqref="Q570">
    <cfRule type="cellIs" dxfId="1205" priority="1137" stopIfTrue="1" operator="equal">
      <formula>"P"</formula>
    </cfRule>
  </conditionalFormatting>
  <conditionalFormatting sqref="Q571">
    <cfRule type="cellIs" dxfId="1204" priority="1136" stopIfTrue="1" operator="equal">
      <formula>"P"</formula>
    </cfRule>
  </conditionalFormatting>
  <conditionalFormatting sqref="Q574">
    <cfRule type="cellIs" dxfId="1203" priority="1135" stopIfTrue="1" operator="equal">
      <formula>"P"</formula>
    </cfRule>
  </conditionalFormatting>
  <conditionalFormatting sqref="Q577">
    <cfRule type="cellIs" dxfId="1202" priority="1134" stopIfTrue="1" operator="equal">
      <formula>"P"</formula>
    </cfRule>
  </conditionalFormatting>
  <conditionalFormatting sqref="Q575">
    <cfRule type="cellIs" dxfId="1201" priority="1133" stopIfTrue="1" operator="equal">
      <formula>"P"</formula>
    </cfRule>
  </conditionalFormatting>
  <conditionalFormatting sqref="Q576">
    <cfRule type="cellIs" dxfId="1200" priority="1132" stopIfTrue="1" operator="equal">
      <formula>"P"</formula>
    </cfRule>
  </conditionalFormatting>
  <conditionalFormatting sqref="Q570">
    <cfRule type="cellIs" dxfId="1199" priority="1073" stopIfTrue="1" operator="equal">
      <formula>"P"</formula>
    </cfRule>
  </conditionalFormatting>
  <conditionalFormatting sqref="Q571">
    <cfRule type="cellIs" dxfId="1198" priority="1072" stopIfTrue="1" operator="equal">
      <formula>"P"</formula>
    </cfRule>
  </conditionalFormatting>
  <conditionalFormatting sqref="Q574">
    <cfRule type="cellIs" dxfId="1197" priority="1071" stopIfTrue="1" operator="equal">
      <formula>"P"</formula>
    </cfRule>
  </conditionalFormatting>
  <conditionalFormatting sqref="Q572">
    <cfRule type="cellIs" dxfId="1196" priority="1070" stopIfTrue="1" operator="equal">
      <formula>"P"</formula>
    </cfRule>
  </conditionalFormatting>
  <conditionalFormatting sqref="Q571">
    <cfRule type="cellIs" dxfId="1195" priority="1077" stopIfTrue="1" operator="equal">
      <formula>"P"</formula>
    </cfRule>
  </conditionalFormatting>
  <conditionalFormatting sqref="Q577">
    <cfRule type="cellIs" dxfId="1194" priority="1076" stopIfTrue="1" operator="equal">
      <formula>"P"</formula>
    </cfRule>
  </conditionalFormatting>
  <conditionalFormatting sqref="Q572">
    <cfRule type="cellIs" dxfId="1193" priority="1075" stopIfTrue="1" operator="equal">
      <formula>"P"</formula>
    </cfRule>
  </conditionalFormatting>
  <conditionalFormatting sqref="Q575">
    <cfRule type="cellIs" dxfId="1192" priority="1074" stopIfTrue="1" operator="equal">
      <formula>"P"</formula>
    </cfRule>
  </conditionalFormatting>
  <conditionalFormatting sqref="Q578">
    <cfRule type="cellIs" dxfId="1191" priority="1069" stopIfTrue="1" operator="equal">
      <formula>"P"</formula>
    </cfRule>
  </conditionalFormatting>
  <conditionalFormatting sqref="Q573">
    <cfRule type="cellIs" dxfId="1190" priority="1068" stopIfTrue="1" operator="equal">
      <formula>"P"</formula>
    </cfRule>
  </conditionalFormatting>
  <conditionalFormatting sqref="Q576">
    <cfRule type="cellIs" dxfId="1189" priority="1067" stopIfTrue="1" operator="equal">
      <formula>"P"</formula>
    </cfRule>
  </conditionalFormatting>
  <conditionalFormatting sqref="Q571">
    <cfRule type="cellIs" dxfId="1188" priority="1066" stopIfTrue="1" operator="equal">
      <formula>"P"</formula>
    </cfRule>
  </conditionalFormatting>
  <conditionalFormatting sqref="Q572">
    <cfRule type="cellIs" dxfId="1187" priority="1065" stopIfTrue="1" operator="equal">
      <formula>"P"</formula>
    </cfRule>
  </conditionalFormatting>
  <conditionalFormatting sqref="Q575">
    <cfRule type="cellIs" dxfId="1186" priority="1064" stopIfTrue="1" operator="equal">
      <formula>"P"</formula>
    </cfRule>
  </conditionalFormatting>
  <conditionalFormatting sqref="Q570">
    <cfRule type="cellIs" dxfId="1185" priority="1063" stopIfTrue="1" operator="equal">
      <formula>"P"</formula>
    </cfRule>
  </conditionalFormatting>
  <conditionalFormatting sqref="Q572">
    <cfRule type="cellIs" dxfId="1184" priority="1017" stopIfTrue="1" operator="equal">
      <formula>"P"</formula>
    </cfRule>
  </conditionalFormatting>
  <conditionalFormatting sqref="Q575">
    <cfRule type="cellIs" dxfId="1183" priority="1016" stopIfTrue="1" operator="equal">
      <formula>"P"</formula>
    </cfRule>
  </conditionalFormatting>
  <conditionalFormatting sqref="Q573">
    <cfRule type="cellIs" dxfId="1182" priority="1020" stopIfTrue="1" operator="equal">
      <formula>"P"</formula>
    </cfRule>
  </conditionalFormatting>
  <conditionalFormatting sqref="Q576">
    <cfRule type="cellIs" dxfId="1181" priority="1019" stopIfTrue="1" operator="equal">
      <formula>"P"</formula>
    </cfRule>
  </conditionalFormatting>
  <conditionalFormatting sqref="Q571">
    <cfRule type="cellIs" dxfId="1180" priority="1018" stopIfTrue="1" operator="equal">
      <formula>"P"</formula>
    </cfRule>
  </conditionalFormatting>
  <conditionalFormatting sqref="Q573">
    <cfRule type="cellIs" dxfId="1179" priority="1015" stopIfTrue="1" operator="equal">
      <formula>"P"</formula>
    </cfRule>
  </conditionalFormatting>
  <conditionalFormatting sqref="Q574">
    <cfRule type="cellIs" dxfId="1178" priority="1014" stopIfTrue="1" operator="equal">
      <formula>"P"</formula>
    </cfRule>
  </conditionalFormatting>
  <conditionalFormatting sqref="Q577">
    <cfRule type="cellIs" dxfId="1177" priority="1013" stopIfTrue="1" operator="equal">
      <formula>"P"</formula>
    </cfRule>
  </conditionalFormatting>
  <conditionalFormatting sqref="Q573">
    <cfRule type="cellIs" dxfId="1176" priority="1058" stopIfTrue="1" operator="equal">
      <formula>"P"</formula>
    </cfRule>
  </conditionalFormatting>
  <conditionalFormatting sqref="Q572">
    <cfRule type="cellIs" dxfId="1175" priority="1056" stopIfTrue="1" operator="equal">
      <formula>"P"</formula>
    </cfRule>
  </conditionalFormatting>
  <conditionalFormatting sqref="Q569">
    <cfRule type="cellIs" dxfId="1174" priority="1060" stopIfTrue="1" operator="equal">
      <formula>"P"</formula>
    </cfRule>
  </conditionalFormatting>
  <conditionalFormatting sqref="Q570">
    <cfRule type="cellIs" dxfId="1173" priority="1059" stopIfTrue="1" operator="equal">
      <formula>"P"</formula>
    </cfRule>
  </conditionalFormatting>
  <conditionalFormatting sqref="Q571">
    <cfRule type="cellIs" dxfId="1172" priority="1057" stopIfTrue="1" operator="equal">
      <formula>"P"</formula>
    </cfRule>
  </conditionalFormatting>
  <conditionalFormatting sqref="Q570">
    <cfRule type="cellIs" dxfId="1171" priority="1055" stopIfTrue="1" operator="equal">
      <formula>"P"</formula>
    </cfRule>
  </conditionalFormatting>
  <conditionalFormatting sqref="Q571">
    <cfRule type="cellIs" dxfId="1170" priority="1054" stopIfTrue="1" operator="equal">
      <formula>"P"</formula>
    </cfRule>
  </conditionalFormatting>
  <conditionalFormatting sqref="Q574">
    <cfRule type="cellIs" dxfId="1169" priority="1053" stopIfTrue="1" operator="equal">
      <formula>"P"</formula>
    </cfRule>
  </conditionalFormatting>
  <conditionalFormatting sqref="Q577">
    <cfRule type="cellIs" dxfId="1168" priority="1052" stopIfTrue="1" operator="equal">
      <formula>"P"</formula>
    </cfRule>
  </conditionalFormatting>
  <conditionalFormatting sqref="Q575">
    <cfRule type="cellIs" dxfId="1167" priority="1051" stopIfTrue="1" operator="equal">
      <formula>"P"</formula>
    </cfRule>
  </conditionalFormatting>
  <conditionalFormatting sqref="Q576">
    <cfRule type="cellIs" dxfId="1166" priority="1050" stopIfTrue="1" operator="equal">
      <formula>"P"</formula>
    </cfRule>
  </conditionalFormatting>
  <conditionalFormatting sqref="Q570">
    <cfRule type="cellIs" dxfId="1165" priority="1049" stopIfTrue="1" operator="equal">
      <formula>"P"</formula>
    </cfRule>
  </conditionalFormatting>
  <conditionalFormatting sqref="Q576">
    <cfRule type="cellIs" dxfId="1164" priority="1048" stopIfTrue="1" operator="equal">
      <formula>"P"</formula>
    </cfRule>
  </conditionalFormatting>
  <conditionalFormatting sqref="Q571">
    <cfRule type="cellIs" dxfId="1163" priority="1047" stopIfTrue="1" operator="equal">
      <formula>"P"</formula>
    </cfRule>
  </conditionalFormatting>
  <conditionalFormatting sqref="Q574">
    <cfRule type="cellIs" dxfId="1162" priority="1046" stopIfTrue="1" operator="equal">
      <formula>"P"</formula>
    </cfRule>
  </conditionalFormatting>
  <conditionalFormatting sqref="Q569">
    <cfRule type="cellIs" dxfId="1161" priority="1045" stopIfTrue="1" operator="equal">
      <formula>"P"</formula>
    </cfRule>
  </conditionalFormatting>
  <conditionalFormatting sqref="Q573">
    <cfRule type="cellIs" dxfId="1160" priority="1043" stopIfTrue="1" operator="equal">
      <formula>"P"</formula>
    </cfRule>
  </conditionalFormatting>
  <conditionalFormatting sqref="Q570">
    <cfRule type="cellIs" dxfId="1159" priority="1044" stopIfTrue="1" operator="equal">
      <formula>"P"</formula>
    </cfRule>
  </conditionalFormatting>
  <conditionalFormatting sqref="Q571">
    <cfRule type="cellIs" dxfId="1158" priority="1042" stopIfTrue="1" operator="equal">
      <formula>"P"</formula>
    </cfRule>
  </conditionalFormatting>
  <conditionalFormatting sqref="Q572">
    <cfRule type="cellIs" dxfId="1157" priority="1041" stopIfTrue="1" operator="equal">
      <formula>"P"</formula>
    </cfRule>
  </conditionalFormatting>
  <conditionalFormatting sqref="Q575">
    <cfRule type="cellIs" dxfId="1156" priority="1040" stopIfTrue="1" operator="equal">
      <formula>"P"</formula>
    </cfRule>
  </conditionalFormatting>
  <conditionalFormatting sqref="Q570">
    <cfRule type="cellIs" dxfId="1155" priority="1039" stopIfTrue="1" operator="equal">
      <formula>"P"</formula>
    </cfRule>
  </conditionalFormatting>
  <conditionalFormatting sqref="Q571">
    <cfRule type="cellIs" dxfId="1154" priority="1038" stopIfTrue="1" operator="equal">
      <formula>"P"</formula>
    </cfRule>
  </conditionalFormatting>
  <conditionalFormatting sqref="Q574">
    <cfRule type="cellIs" dxfId="1153" priority="1037" stopIfTrue="1" operator="equal">
      <formula>"P"</formula>
    </cfRule>
  </conditionalFormatting>
  <conditionalFormatting sqref="Q569">
    <cfRule type="cellIs" dxfId="1152" priority="1036" stopIfTrue="1" operator="equal">
      <formula>"P"</formula>
    </cfRule>
  </conditionalFormatting>
  <conditionalFormatting sqref="Q570">
    <cfRule type="cellIs" dxfId="1151" priority="1035" stopIfTrue="1" operator="equal">
      <formula>"P"</formula>
    </cfRule>
  </conditionalFormatting>
  <conditionalFormatting sqref="Q573">
    <cfRule type="cellIs" dxfId="1150" priority="1034" stopIfTrue="1" operator="equal">
      <formula>"P"</formula>
    </cfRule>
  </conditionalFormatting>
  <conditionalFormatting sqref="Q568">
    <cfRule type="cellIs" dxfId="1149" priority="1033" stopIfTrue="1" operator="equal">
      <formula>"P"</formula>
    </cfRule>
  </conditionalFormatting>
  <conditionalFormatting sqref="Q569">
    <cfRule type="cellIs" dxfId="1148" priority="1032" stopIfTrue="1" operator="equal">
      <formula>"P"</formula>
    </cfRule>
  </conditionalFormatting>
  <conditionalFormatting sqref="Q572">
    <cfRule type="cellIs" dxfId="1147" priority="1031" stopIfTrue="1" operator="equal">
      <formula>"P"</formula>
    </cfRule>
  </conditionalFormatting>
  <conditionalFormatting sqref="Q571">
    <cfRule type="cellIs" dxfId="1146" priority="1029" stopIfTrue="1" operator="equal">
      <formula>"P"</formula>
    </cfRule>
  </conditionalFormatting>
  <conditionalFormatting sqref="Q570">
    <cfRule type="cellIs" dxfId="1145" priority="1030" stopIfTrue="1" operator="equal">
      <formula>"P"</formula>
    </cfRule>
  </conditionalFormatting>
  <conditionalFormatting sqref="Q569">
    <cfRule type="cellIs" dxfId="1144" priority="1028" stopIfTrue="1" operator="equal">
      <formula>"P"</formula>
    </cfRule>
  </conditionalFormatting>
  <conditionalFormatting sqref="Q570">
    <cfRule type="cellIs" dxfId="1143" priority="1027" stopIfTrue="1" operator="equal">
      <formula>"P"</formula>
    </cfRule>
  </conditionalFormatting>
  <conditionalFormatting sqref="Q573">
    <cfRule type="cellIs" dxfId="1142" priority="1026" stopIfTrue="1" operator="equal">
      <formula>"P"</formula>
    </cfRule>
  </conditionalFormatting>
  <conditionalFormatting sqref="Q576">
    <cfRule type="cellIs" dxfId="1141" priority="1025" stopIfTrue="1" operator="equal">
      <formula>"P"</formula>
    </cfRule>
  </conditionalFormatting>
  <conditionalFormatting sqref="Q574">
    <cfRule type="cellIs" dxfId="1140" priority="1024" stopIfTrue="1" operator="equal">
      <formula>"P"</formula>
    </cfRule>
  </conditionalFormatting>
  <conditionalFormatting sqref="Q575">
    <cfRule type="cellIs" dxfId="1139" priority="1023" stopIfTrue="1" operator="equal">
      <formula>"P"</formula>
    </cfRule>
  </conditionalFormatting>
  <conditionalFormatting sqref="Q572">
    <cfRule type="cellIs" dxfId="1138" priority="1022" stopIfTrue="1" operator="equal">
      <formula>"P"</formula>
    </cfRule>
  </conditionalFormatting>
  <conditionalFormatting sqref="Q578">
    <cfRule type="cellIs" dxfId="1137" priority="1021" stopIfTrue="1" operator="equal">
      <formula>"P"</formula>
    </cfRule>
  </conditionalFormatting>
  <conditionalFormatting sqref="Q572">
    <cfRule type="cellIs" dxfId="1136" priority="1012" stopIfTrue="1" operator="equal">
      <formula>"P"</formula>
    </cfRule>
  </conditionalFormatting>
  <conditionalFormatting sqref="Q573">
    <cfRule type="cellIs" dxfId="1135" priority="1011" stopIfTrue="1" operator="equal">
      <formula>"P"</formula>
    </cfRule>
  </conditionalFormatting>
  <conditionalFormatting sqref="Q576">
    <cfRule type="cellIs" dxfId="1134" priority="1010" stopIfTrue="1" operator="equal">
      <formula>"P"</formula>
    </cfRule>
  </conditionalFormatting>
  <conditionalFormatting sqref="Q571">
    <cfRule type="cellIs" dxfId="1133" priority="1009" stopIfTrue="1" operator="equal">
      <formula>"P"</formula>
    </cfRule>
  </conditionalFormatting>
  <conditionalFormatting sqref="Q572">
    <cfRule type="cellIs" dxfId="1132" priority="1008" stopIfTrue="1" operator="equal">
      <formula>"P"</formula>
    </cfRule>
  </conditionalFormatting>
  <conditionalFormatting sqref="Q575">
    <cfRule type="cellIs" dxfId="1131" priority="1007" stopIfTrue="1" operator="equal">
      <formula>"P"</formula>
    </cfRule>
  </conditionalFormatting>
  <conditionalFormatting sqref="Q570">
    <cfRule type="cellIs" dxfId="1130" priority="1006" stopIfTrue="1" operator="equal">
      <formula>"P"</formula>
    </cfRule>
  </conditionalFormatting>
  <conditionalFormatting sqref="Q571">
    <cfRule type="cellIs" dxfId="1129" priority="1005" stopIfTrue="1" operator="equal">
      <formula>"P"</formula>
    </cfRule>
  </conditionalFormatting>
  <conditionalFormatting sqref="Q574">
    <cfRule type="cellIs" dxfId="1128" priority="1004" stopIfTrue="1" operator="equal">
      <formula>"P"</formula>
    </cfRule>
  </conditionalFormatting>
  <conditionalFormatting sqref="Q573">
    <cfRule type="cellIs" dxfId="1127" priority="1102" stopIfTrue="1" operator="equal">
      <formula>"P"</formula>
    </cfRule>
  </conditionalFormatting>
  <conditionalFormatting sqref="Q575">
    <cfRule type="cellIs" dxfId="1126" priority="1098" stopIfTrue="1" operator="equal">
      <formula>"P"</formula>
    </cfRule>
  </conditionalFormatting>
  <conditionalFormatting sqref="Q571">
    <cfRule type="cellIs" dxfId="1125" priority="1091" stopIfTrue="1" operator="equal">
      <formula>"P"</formula>
    </cfRule>
  </conditionalFormatting>
  <conditionalFormatting sqref="Q571">
    <cfRule type="cellIs" dxfId="1124" priority="1088" stopIfTrue="1" operator="equal">
      <formula>"P"</formula>
    </cfRule>
  </conditionalFormatting>
  <conditionalFormatting sqref="Q574">
    <cfRule type="cellIs" dxfId="1123" priority="1087" stopIfTrue="1" operator="equal">
      <formula>"P"</formula>
    </cfRule>
  </conditionalFormatting>
  <conditionalFormatting sqref="Q573">
    <cfRule type="cellIs" dxfId="1122" priority="1085" stopIfTrue="1" operator="equal">
      <formula>"P"</formula>
    </cfRule>
  </conditionalFormatting>
  <conditionalFormatting sqref="Q576">
    <cfRule type="cellIs" dxfId="1121" priority="1101" stopIfTrue="1" operator="equal">
      <formula>"P"</formula>
    </cfRule>
  </conditionalFormatting>
  <conditionalFormatting sqref="Q574">
    <cfRule type="cellIs" dxfId="1120" priority="1096" stopIfTrue="1" operator="equal">
      <formula>"P"</formula>
    </cfRule>
  </conditionalFormatting>
  <conditionalFormatting sqref="Q572">
    <cfRule type="cellIs" dxfId="1119" priority="1094" stopIfTrue="1" operator="equal">
      <formula>"P"</formula>
    </cfRule>
  </conditionalFormatting>
  <conditionalFormatting sqref="Q573">
    <cfRule type="cellIs" dxfId="1118" priority="1131" stopIfTrue="1" operator="equal">
      <formula>"P"</formula>
    </cfRule>
  </conditionalFormatting>
  <conditionalFormatting sqref="Q579">
    <cfRule type="cellIs" dxfId="1117" priority="1130" stopIfTrue="1" operator="equal">
      <formula>"P"</formula>
    </cfRule>
  </conditionalFormatting>
  <conditionalFormatting sqref="Q574">
    <cfRule type="cellIs" dxfId="1116" priority="1129" stopIfTrue="1" operator="equal">
      <formula>"P"</formula>
    </cfRule>
  </conditionalFormatting>
  <conditionalFormatting sqref="Q577">
    <cfRule type="cellIs" dxfId="1115" priority="1128" stopIfTrue="1" operator="equal">
      <formula>"P"</formula>
    </cfRule>
  </conditionalFormatting>
  <conditionalFormatting sqref="Q572">
    <cfRule type="cellIs" dxfId="1114" priority="1127" stopIfTrue="1" operator="equal">
      <formula>"P"</formula>
    </cfRule>
  </conditionalFormatting>
  <conditionalFormatting sqref="Q573">
    <cfRule type="cellIs" dxfId="1113" priority="1126" stopIfTrue="1" operator="equal">
      <formula>"P"</formula>
    </cfRule>
  </conditionalFormatting>
  <conditionalFormatting sqref="Q576">
    <cfRule type="cellIs" dxfId="1112" priority="1125" stopIfTrue="1" operator="equal">
      <formula>"P"</formula>
    </cfRule>
  </conditionalFormatting>
  <conditionalFormatting sqref="Q574">
    <cfRule type="cellIs" dxfId="1111" priority="1124" stopIfTrue="1" operator="equal">
      <formula>"P"</formula>
    </cfRule>
  </conditionalFormatting>
  <conditionalFormatting sqref="Q575">
    <cfRule type="cellIs" dxfId="1110" priority="1123" stopIfTrue="1" operator="equal">
      <formula>"P"</formula>
    </cfRule>
  </conditionalFormatting>
  <conditionalFormatting sqref="Q578">
    <cfRule type="cellIs" dxfId="1109" priority="1122" stopIfTrue="1" operator="equal">
      <formula>"P"</formula>
    </cfRule>
  </conditionalFormatting>
  <conditionalFormatting sqref="Q573">
    <cfRule type="cellIs" dxfId="1108" priority="1121" stopIfTrue="1" operator="equal">
      <formula>"P"</formula>
    </cfRule>
  </conditionalFormatting>
  <conditionalFormatting sqref="Q574">
    <cfRule type="cellIs" dxfId="1107" priority="1120" stopIfTrue="1" operator="equal">
      <formula>"P"</formula>
    </cfRule>
  </conditionalFormatting>
  <conditionalFormatting sqref="Q577">
    <cfRule type="cellIs" dxfId="1106" priority="1119" stopIfTrue="1" operator="equal">
      <formula>"P"</formula>
    </cfRule>
  </conditionalFormatting>
  <conditionalFormatting sqref="Q572">
    <cfRule type="cellIs" dxfId="1105" priority="1118" stopIfTrue="1" operator="equal">
      <formula>"P"</formula>
    </cfRule>
  </conditionalFormatting>
  <conditionalFormatting sqref="Q573">
    <cfRule type="cellIs" dxfId="1104" priority="1117" stopIfTrue="1" operator="equal">
      <formula>"P"</formula>
    </cfRule>
  </conditionalFormatting>
  <conditionalFormatting sqref="Q576">
    <cfRule type="cellIs" dxfId="1103" priority="1116" stopIfTrue="1" operator="equal">
      <formula>"P"</formula>
    </cfRule>
  </conditionalFormatting>
  <conditionalFormatting sqref="Q571">
    <cfRule type="cellIs" dxfId="1102" priority="1115" stopIfTrue="1" operator="equal">
      <formula>"P"</formula>
    </cfRule>
  </conditionalFormatting>
  <conditionalFormatting sqref="Q572">
    <cfRule type="cellIs" dxfId="1101" priority="1114" stopIfTrue="1" operator="equal">
      <formula>"P"</formula>
    </cfRule>
  </conditionalFormatting>
  <conditionalFormatting sqref="Q575">
    <cfRule type="cellIs" dxfId="1100" priority="1113" stopIfTrue="1" operator="equal">
      <formula>"P"</formula>
    </cfRule>
  </conditionalFormatting>
  <conditionalFormatting sqref="Q573">
    <cfRule type="cellIs" dxfId="1099" priority="1112" stopIfTrue="1" operator="equal">
      <formula>"P"</formula>
    </cfRule>
  </conditionalFormatting>
  <conditionalFormatting sqref="Q574">
    <cfRule type="cellIs" dxfId="1098" priority="1111" stopIfTrue="1" operator="equal">
      <formula>"P"</formula>
    </cfRule>
  </conditionalFormatting>
  <conditionalFormatting sqref="Q572">
    <cfRule type="cellIs" dxfId="1097" priority="1110" stopIfTrue="1" operator="equal">
      <formula>"P"</formula>
    </cfRule>
  </conditionalFormatting>
  <conditionalFormatting sqref="Q573">
    <cfRule type="cellIs" dxfId="1096" priority="1109" stopIfTrue="1" operator="equal">
      <formula>"P"</formula>
    </cfRule>
  </conditionalFormatting>
  <conditionalFormatting sqref="Q576">
    <cfRule type="cellIs" dxfId="1095" priority="1108" stopIfTrue="1" operator="equal">
      <formula>"P"</formula>
    </cfRule>
  </conditionalFormatting>
  <conditionalFormatting sqref="Q579">
    <cfRule type="cellIs" dxfId="1094" priority="1107" stopIfTrue="1" operator="equal">
      <formula>"P"</formula>
    </cfRule>
  </conditionalFormatting>
  <conditionalFormatting sqref="Q577">
    <cfRule type="cellIs" dxfId="1093" priority="1106" stopIfTrue="1" operator="equal">
      <formula>"P"</formula>
    </cfRule>
  </conditionalFormatting>
  <conditionalFormatting sqref="Q578">
    <cfRule type="cellIs" dxfId="1092" priority="1105" stopIfTrue="1" operator="equal">
      <formula>"P"</formula>
    </cfRule>
  </conditionalFormatting>
  <conditionalFormatting sqref="Q572">
    <cfRule type="cellIs" dxfId="1091" priority="1104" stopIfTrue="1" operator="equal">
      <formula>"P"</formula>
    </cfRule>
  </conditionalFormatting>
  <conditionalFormatting sqref="Q578">
    <cfRule type="cellIs" dxfId="1090" priority="1103" stopIfTrue="1" operator="equal">
      <formula>"P"</formula>
    </cfRule>
  </conditionalFormatting>
  <conditionalFormatting sqref="Q571">
    <cfRule type="cellIs" dxfId="1089" priority="1100" stopIfTrue="1" operator="equal">
      <formula>"P"</formula>
    </cfRule>
  </conditionalFormatting>
  <conditionalFormatting sqref="Q572">
    <cfRule type="cellIs" dxfId="1088" priority="1099" stopIfTrue="1" operator="equal">
      <formula>"P"</formula>
    </cfRule>
  </conditionalFormatting>
  <conditionalFormatting sqref="Q573">
    <cfRule type="cellIs" dxfId="1087" priority="1097" stopIfTrue="1" operator="equal">
      <formula>"P"</formula>
    </cfRule>
  </conditionalFormatting>
  <conditionalFormatting sqref="Q577">
    <cfRule type="cellIs" dxfId="1086" priority="1095" stopIfTrue="1" operator="equal">
      <formula>"P"</formula>
    </cfRule>
  </conditionalFormatting>
  <conditionalFormatting sqref="Q573">
    <cfRule type="cellIs" dxfId="1085" priority="1093" stopIfTrue="1" operator="equal">
      <formula>"P"</formula>
    </cfRule>
  </conditionalFormatting>
  <conditionalFormatting sqref="Q576">
    <cfRule type="cellIs" dxfId="1084" priority="1092" stopIfTrue="1" operator="equal">
      <formula>"P"</formula>
    </cfRule>
  </conditionalFormatting>
  <conditionalFormatting sqref="Q572">
    <cfRule type="cellIs" dxfId="1083" priority="1090" stopIfTrue="1" operator="equal">
      <formula>"P"</formula>
    </cfRule>
  </conditionalFormatting>
  <conditionalFormatting sqref="Q575">
    <cfRule type="cellIs" dxfId="1082" priority="1089" stopIfTrue="1" operator="equal">
      <formula>"P"</formula>
    </cfRule>
  </conditionalFormatting>
  <conditionalFormatting sqref="Q572">
    <cfRule type="cellIs" dxfId="1081" priority="1086" stopIfTrue="1" operator="equal">
      <formula>"P"</formula>
    </cfRule>
  </conditionalFormatting>
  <conditionalFormatting sqref="Q571">
    <cfRule type="cellIs" dxfId="1080" priority="1084" stopIfTrue="1" operator="equal">
      <formula>"P"</formula>
    </cfRule>
  </conditionalFormatting>
  <conditionalFormatting sqref="Q572">
    <cfRule type="cellIs" dxfId="1079" priority="1083" stopIfTrue="1" operator="equal">
      <formula>"P"</formula>
    </cfRule>
  </conditionalFormatting>
  <conditionalFormatting sqref="Q575">
    <cfRule type="cellIs" dxfId="1078" priority="1082" stopIfTrue="1" operator="equal">
      <formula>"P"</formula>
    </cfRule>
  </conditionalFormatting>
  <conditionalFormatting sqref="Q578">
    <cfRule type="cellIs" dxfId="1077" priority="1081" stopIfTrue="1" operator="equal">
      <formula>"P"</formula>
    </cfRule>
  </conditionalFormatting>
  <conditionalFormatting sqref="Q576">
    <cfRule type="cellIs" dxfId="1076" priority="1080" stopIfTrue="1" operator="equal">
      <formula>"P"</formula>
    </cfRule>
  </conditionalFormatting>
  <conditionalFormatting sqref="Q577">
    <cfRule type="cellIs" dxfId="1075" priority="1079" stopIfTrue="1" operator="equal">
      <formula>"P"</formula>
    </cfRule>
  </conditionalFormatting>
  <conditionalFormatting sqref="Q579">
    <cfRule type="cellIs" dxfId="1074" priority="1078" stopIfTrue="1" operator="equal">
      <formula>"P"</formula>
    </cfRule>
  </conditionalFormatting>
  <conditionalFormatting sqref="Q571">
    <cfRule type="cellIs" dxfId="1073" priority="1062" stopIfTrue="1" operator="equal">
      <formula>"P"</formula>
    </cfRule>
  </conditionalFormatting>
  <conditionalFormatting sqref="Q574">
    <cfRule type="cellIs" dxfId="1072" priority="1061" stopIfTrue="1" operator="equal">
      <formula>"P"</formula>
    </cfRule>
  </conditionalFormatting>
  <conditionalFormatting sqref="Q572">
    <cfRule type="cellIs" dxfId="1071" priority="1003" stopIfTrue="1" operator="equal">
      <formula>"P"</formula>
    </cfRule>
  </conditionalFormatting>
  <conditionalFormatting sqref="Q573">
    <cfRule type="cellIs" dxfId="1070" priority="1002" stopIfTrue="1" operator="equal">
      <formula>"P"</formula>
    </cfRule>
  </conditionalFormatting>
  <conditionalFormatting sqref="Q571">
    <cfRule type="cellIs" dxfId="1069" priority="1001" stopIfTrue="1" operator="equal">
      <formula>"P"</formula>
    </cfRule>
  </conditionalFormatting>
  <conditionalFormatting sqref="Q572">
    <cfRule type="cellIs" dxfId="1068" priority="1000" stopIfTrue="1" operator="equal">
      <formula>"P"</formula>
    </cfRule>
  </conditionalFormatting>
  <conditionalFormatting sqref="Q575">
    <cfRule type="cellIs" dxfId="1067" priority="999" stopIfTrue="1" operator="equal">
      <formula>"P"</formula>
    </cfRule>
  </conditionalFormatting>
  <conditionalFormatting sqref="Q578">
    <cfRule type="cellIs" dxfId="1066" priority="998" stopIfTrue="1" operator="equal">
      <formula>"P"</formula>
    </cfRule>
  </conditionalFormatting>
  <conditionalFormatting sqref="Q576">
    <cfRule type="cellIs" dxfId="1065" priority="997" stopIfTrue="1" operator="equal">
      <formula>"P"</formula>
    </cfRule>
  </conditionalFormatting>
  <conditionalFormatting sqref="Q577">
    <cfRule type="cellIs" dxfId="1064" priority="996" stopIfTrue="1" operator="equal">
      <formula>"P"</formula>
    </cfRule>
  </conditionalFormatting>
  <conditionalFormatting sqref="Q571">
    <cfRule type="cellIs" dxfId="1063" priority="995" stopIfTrue="1" operator="equal">
      <formula>"P"</formula>
    </cfRule>
  </conditionalFormatting>
  <conditionalFormatting sqref="Q577">
    <cfRule type="cellIs" dxfId="1062" priority="994" stopIfTrue="1" operator="equal">
      <formula>"P"</formula>
    </cfRule>
  </conditionalFormatting>
  <conditionalFormatting sqref="Q572">
    <cfRule type="cellIs" dxfId="1061" priority="993" stopIfTrue="1" operator="equal">
      <formula>"P"</formula>
    </cfRule>
  </conditionalFormatting>
  <conditionalFormatting sqref="Q575">
    <cfRule type="cellIs" dxfId="1060" priority="992" stopIfTrue="1" operator="equal">
      <formula>"P"</formula>
    </cfRule>
  </conditionalFormatting>
  <conditionalFormatting sqref="Q570">
    <cfRule type="cellIs" dxfId="1059" priority="991" stopIfTrue="1" operator="equal">
      <formula>"P"</formula>
    </cfRule>
  </conditionalFormatting>
  <conditionalFormatting sqref="Q571">
    <cfRule type="cellIs" dxfId="1058" priority="990" stopIfTrue="1" operator="equal">
      <formula>"P"</formula>
    </cfRule>
  </conditionalFormatting>
  <conditionalFormatting sqref="Q574">
    <cfRule type="cellIs" dxfId="1057" priority="989" stopIfTrue="1" operator="equal">
      <formula>"P"</formula>
    </cfRule>
  </conditionalFormatting>
  <conditionalFormatting sqref="Q572">
    <cfRule type="cellIs" dxfId="1056" priority="988" stopIfTrue="1" operator="equal">
      <formula>"P"</formula>
    </cfRule>
  </conditionalFormatting>
  <conditionalFormatting sqref="Q573">
    <cfRule type="cellIs" dxfId="1055" priority="987" stopIfTrue="1" operator="equal">
      <formula>"P"</formula>
    </cfRule>
  </conditionalFormatting>
  <conditionalFormatting sqref="Q576">
    <cfRule type="cellIs" dxfId="1054" priority="986" stopIfTrue="1" operator="equal">
      <formula>"P"</formula>
    </cfRule>
  </conditionalFormatting>
  <conditionalFormatting sqref="Q571">
    <cfRule type="cellIs" dxfId="1053" priority="985" stopIfTrue="1" operator="equal">
      <formula>"P"</formula>
    </cfRule>
  </conditionalFormatting>
  <conditionalFormatting sqref="Q572">
    <cfRule type="cellIs" dxfId="1052" priority="984" stopIfTrue="1" operator="equal">
      <formula>"P"</formula>
    </cfRule>
  </conditionalFormatting>
  <conditionalFormatting sqref="Q575">
    <cfRule type="cellIs" dxfId="1051" priority="983" stopIfTrue="1" operator="equal">
      <formula>"P"</formula>
    </cfRule>
  </conditionalFormatting>
  <conditionalFormatting sqref="Q570">
    <cfRule type="cellIs" dxfId="1050" priority="982" stopIfTrue="1" operator="equal">
      <formula>"P"</formula>
    </cfRule>
  </conditionalFormatting>
  <conditionalFormatting sqref="Q571">
    <cfRule type="cellIs" dxfId="1049" priority="981" stopIfTrue="1" operator="equal">
      <formula>"P"</formula>
    </cfRule>
  </conditionalFormatting>
  <conditionalFormatting sqref="Q574">
    <cfRule type="cellIs" dxfId="1048" priority="980" stopIfTrue="1" operator="equal">
      <formula>"P"</formula>
    </cfRule>
  </conditionalFormatting>
  <conditionalFormatting sqref="Q570">
    <cfRule type="cellIs" dxfId="1047" priority="979" stopIfTrue="1" operator="equal">
      <formula>"P"</formula>
    </cfRule>
  </conditionalFormatting>
  <conditionalFormatting sqref="Q573">
    <cfRule type="cellIs" dxfId="1046" priority="978" stopIfTrue="1" operator="equal">
      <formula>"P"</formula>
    </cfRule>
  </conditionalFormatting>
  <conditionalFormatting sqref="Q571">
    <cfRule type="cellIs" dxfId="1045" priority="977" stopIfTrue="1" operator="equal">
      <formula>"P"</formula>
    </cfRule>
  </conditionalFormatting>
  <conditionalFormatting sqref="Q572">
    <cfRule type="cellIs" dxfId="1044" priority="976" stopIfTrue="1" operator="equal">
      <formula>"P"</formula>
    </cfRule>
  </conditionalFormatting>
  <conditionalFormatting sqref="Q570">
    <cfRule type="cellIs" dxfId="1043" priority="975" stopIfTrue="1" operator="equal">
      <formula>"P"</formula>
    </cfRule>
  </conditionalFormatting>
  <conditionalFormatting sqref="Q571">
    <cfRule type="cellIs" dxfId="1042" priority="974" stopIfTrue="1" operator="equal">
      <formula>"P"</formula>
    </cfRule>
  </conditionalFormatting>
  <conditionalFormatting sqref="Q574">
    <cfRule type="cellIs" dxfId="1041" priority="973" stopIfTrue="1" operator="equal">
      <formula>"P"</formula>
    </cfRule>
  </conditionalFormatting>
  <conditionalFormatting sqref="Q577">
    <cfRule type="cellIs" dxfId="1040" priority="972" stopIfTrue="1" operator="equal">
      <formula>"P"</formula>
    </cfRule>
  </conditionalFormatting>
  <conditionalFormatting sqref="Q575">
    <cfRule type="cellIs" dxfId="1039" priority="971" stopIfTrue="1" operator="equal">
      <formula>"P"</formula>
    </cfRule>
  </conditionalFormatting>
  <conditionalFormatting sqref="Q576">
    <cfRule type="cellIs" dxfId="1038" priority="970" stopIfTrue="1" operator="equal">
      <formula>"P"</formula>
    </cfRule>
  </conditionalFormatting>
  <conditionalFormatting sqref="D233">
    <cfRule type="cellIs" dxfId="1037" priority="968" stopIfTrue="1" operator="equal">
      <formula>"P"</formula>
    </cfRule>
  </conditionalFormatting>
  <conditionalFormatting sqref="J230:J231">
    <cfRule type="cellIs" dxfId="1036" priority="967" stopIfTrue="1" operator="equal">
      <formula>"P"</formula>
    </cfRule>
  </conditionalFormatting>
  <conditionalFormatting sqref="J232">
    <cfRule type="cellIs" dxfId="1035" priority="966" stopIfTrue="1" operator="equal">
      <formula>"P"</formula>
    </cfRule>
  </conditionalFormatting>
  <conditionalFormatting sqref="Q231:Q232">
    <cfRule type="cellIs" dxfId="1034" priority="965" stopIfTrue="1" operator="equal">
      <formula>"P"</formula>
    </cfRule>
  </conditionalFormatting>
  <conditionalFormatting sqref="Q233">
    <cfRule type="cellIs" dxfId="1033" priority="964" stopIfTrue="1" operator="equal">
      <formula>"P"</formula>
    </cfRule>
  </conditionalFormatting>
  <conditionalFormatting sqref="Q352">
    <cfRule type="cellIs" dxfId="1032" priority="963" stopIfTrue="1" operator="equal">
      <formula>"P"</formula>
    </cfRule>
  </conditionalFormatting>
  <conditionalFormatting sqref="Q328:Q351">
    <cfRule type="cellIs" dxfId="1031" priority="962" stopIfTrue="1" operator="equal">
      <formula>"P"</formula>
    </cfRule>
  </conditionalFormatting>
  <conditionalFormatting sqref="Q349">
    <cfRule type="cellIs" dxfId="1030" priority="961" stopIfTrue="1" operator="equal">
      <formula>"P"</formula>
    </cfRule>
  </conditionalFormatting>
  <conditionalFormatting sqref="Q348">
    <cfRule type="cellIs" dxfId="1029" priority="960" stopIfTrue="1" operator="equal">
      <formula>"P"</formula>
    </cfRule>
  </conditionalFormatting>
  <conditionalFormatting sqref="D87:D106">
    <cfRule type="cellIs" dxfId="1028" priority="959" stopIfTrue="1" operator="equal">
      <formula>"P"</formula>
    </cfRule>
  </conditionalFormatting>
  <conditionalFormatting sqref="J33">
    <cfRule type="cellIs" dxfId="1027" priority="958" stopIfTrue="1" operator="equal">
      <formula>"P"</formula>
    </cfRule>
  </conditionalFormatting>
  <conditionalFormatting sqref="D582">
    <cfRule type="cellIs" dxfId="1026" priority="957" stopIfTrue="1" operator="equal">
      <formula>"P"</formula>
    </cfRule>
  </conditionalFormatting>
  <conditionalFormatting sqref="D582">
    <cfRule type="cellIs" dxfId="1025" priority="956" stopIfTrue="1" operator="equal">
      <formula>"P"</formula>
    </cfRule>
  </conditionalFormatting>
  <conditionalFormatting sqref="D31">
    <cfRule type="cellIs" dxfId="1024" priority="955" stopIfTrue="1" operator="equal">
      <formula>"P"</formula>
    </cfRule>
  </conditionalFormatting>
  <conditionalFormatting sqref="D581">
    <cfRule type="cellIs" dxfId="1023" priority="954" stopIfTrue="1" operator="equal">
      <formula>"P"</formula>
    </cfRule>
  </conditionalFormatting>
  <conditionalFormatting sqref="D581">
    <cfRule type="cellIs" dxfId="1022" priority="953" stopIfTrue="1" operator="equal">
      <formula>"P"</formula>
    </cfRule>
  </conditionalFormatting>
  <conditionalFormatting sqref="D581">
    <cfRule type="cellIs" dxfId="1021" priority="952" stopIfTrue="1" operator="equal">
      <formula>"P"</formula>
    </cfRule>
  </conditionalFormatting>
  <conditionalFormatting sqref="D581">
    <cfRule type="cellIs" dxfId="1020" priority="951" stopIfTrue="1" operator="equal">
      <formula>"P"</formula>
    </cfRule>
  </conditionalFormatting>
  <conditionalFormatting sqref="D581">
    <cfRule type="cellIs" dxfId="1019" priority="950" stopIfTrue="1" operator="equal">
      <formula>"P"</formula>
    </cfRule>
  </conditionalFormatting>
  <conditionalFormatting sqref="Q582">
    <cfRule type="cellIs" dxfId="1018" priority="949" stopIfTrue="1" operator="equal">
      <formula>"P"</formula>
    </cfRule>
  </conditionalFormatting>
  <conditionalFormatting sqref="J390:J391">
    <cfRule type="cellIs" dxfId="1017" priority="947" stopIfTrue="1" operator="equal">
      <formula>"P"</formula>
    </cfRule>
  </conditionalFormatting>
  <conditionalFormatting sqref="Q233">
    <cfRule type="cellIs" dxfId="1016" priority="946" stopIfTrue="1" operator="equal">
      <formula>"P"</formula>
    </cfRule>
  </conditionalFormatting>
  <conditionalFormatting sqref="Q232">
    <cfRule type="cellIs" dxfId="1015" priority="945" stopIfTrue="1" operator="equal">
      <formula>"P"</formula>
    </cfRule>
  </conditionalFormatting>
  <conditionalFormatting sqref="D458">
    <cfRule type="cellIs" dxfId="1014" priority="944" stopIfTrue="1" operator="equal">
      <formula>"P"</formula>
    </cfRule>
  </conditionalFormatting>
  <conditionalFormatting sqref="D457">
    <cfRule type="cellIs" dxfId="1013" priority="943" stopIfTrue="1" operator="equal">
      <formula>"P"</formula>
    </cfRule>
  </conditionalFormatting>
  <conditionalFormatting sqref="D456">
    <cfRule type="cellIs" dxfId="1012" priority="942" stopIfTrue="1" operator="equal">
      <formula>"P"</formula>
    </cfRule>
  </conditionalFormatting>
  <conditionalFormatting sqref="D454">
    <cfRule type="cellIs" dxfId="1011" priority="941" stopIfTrue="1" operator="equal">
      <formula>"P"</formula>
    </cfRule>
  </conditionalFormatting>
  <conditionalFormatting sqref="D454">
    <cfRule type="cellIs" dxfId="1010" priority="903" stopIfTrue="1" operator="equal">
      <formula>"P"</formula>
    </cfRule>
  </conditionalFormatting>
  <conditionalFormatting sqref="D453">
    <cfRule type="cellIs" dxfId="1009" priority="897" stopIfTrue="1" operator="equal">
      <formula>"P"</formula>
    </cfRule>
  </conditionalFormatting>
  <conditionalFormatting sqref="D454">
    <cfRule type="cellIs" dxfId="1008" priority="905" stopIfTrue="1" operator="equal">
      <formula>"P"</formula>
    </cfRule>
  </conditionalFormatting>
  <conditionalFormatting sqref="D455">
    <cfRule type="cellIs" dxfId="1007" priority="906" stopIfTrue="1" operator="equal">
      <formula>"P"</formula>
    </cfRule>
  </conditionalFormatting>
  <conditionalFormatting sqref="D453">
    <cfRule type="cellIs" dxfId="1006" priority="904" stopIfTrue="1" operator="equal">
      <formula>"P"</formula>
    </cfRule>
  </conditionalFormatting>
  <conditionalFormatting sqref="D453">
    <cfRule type="cellIs" dxfId="1005" priority="902" stopIfTrue="1" operator="equal">
      <formula>"P"</formula>
    </cfRule>
  </conditionalFormatting>
  <conditionalFormatting sqref="D452">
    <cfRule type="cellIs" dxfId="1004" priority="901" stopIfTrue="1" operator="equal">
      <formula>"P"</formula>
    </cfRule>
  </conditionalFormatting>
  <conditionalFormatting sqref="D454">
    <cfRule type="cellIs" dxfId="1003" priority="900" stopIfTrue="1" operator="equal">
      <formula>"P"</formula>
    </cfRule>
  </conditionalFormatting>
  <conditionalFormatting sqref="D452">
    <cfRule type="cellIs" dxfId="1002" priority="898" stopIfTrue="1" operator="equal">
      <formula>"P"</formula>
    </cfRule>
  </conditionalFormatting>
  <conditionalFormatting sqref="D453">
    <cfRule type="cellIs" dxfId="1001" priority="899" stopIfTrue="1" operator="equal">
      <formula>"P"</formula>
    </cfRule>
  </conditionalFormatting>
  <conditionalFormatting sqref="D457">
    <cfRule type="cellIs" dxfId="1000" priority="940" stopIfTrue="1" operator="equal">
      <formula>"P"</formula>
    </cfRule>
  </conditionalFormatting>
  <conditionalFormatting sqref="D456">
    <cfRule type="cellIs" dxfId="999" priority="939" stopIfTrue="1" operator="equal">
      <formula>"P"</formula>
    </cfRule>
  </conditionalFormatting>
  <conditionalFormatting sqref="D455">
    <cfRule type="cellIs" dxfId="998" priority="938" stopIfTrue="1" operator="equal">
      <formula>"P"</formula>
    </cfRule>
  </conditionalFormatting>
  <conditionalFormatting sqref="D453">
    <cfRule type="cellIs" dxfId="997" priority="937" stopIfTrue="1" operator="equal">
      <formula>"P"</formula>
    </cfRule>
  </conditionalFormatting>
  <conditionalFormatting sqref="D457">
    <cfRule type="cellIs" dxfId="996" priority="936" stopIfTrue="1" operator="equal">
      <formula>"P"</formula>
    </cfRule>
  </conditionalFormatting>
  <conditionalFormatting sqref="D456">
    <cfRule type="cellIs" dxfId="995" priority="935" stopIfTrue="1" operator="equal">
      <formula>"P"</formula>
    </cfRule>
  </conditionalFormatting>
  <conditionalFormatting sqref="D455">
    <cfRule type="cellIs" dxfId="994" priority="934" stopIfTrue="1" operator="equal">
      <formula>"P"</formula>
    </cfRule>
  </conditionalFormatting>
  <conditionalFormatting sqref="D456">
    <cfRule type="cellIs" dxfId="993" priority="933" stopIfTrue="1" operator="equal">
      <formula>"P"</formula>
    </cfRule>
  </conditionalFormatting>
  <conditionalFormatting sqref="D455">
    <cfRule type="cellIs" dxfId="992" priority="932" stopIfTrue="1" operator="equal">
      <formula>"P"</formula>
    </cfRule>
  </conditionalFormatting>
  <conditionalFormatting sqref="D457">
    <cfRule type="cellIs" dxfId="991" priority="931" stopIfTrue="1" operator="equal">
      <formula>"P"</formula>
    </cfRule>
  </conditionalFormatting>
  <conditionalFormatting sqref="D456">
    <cfRule type="cellIs" dxfId="990" priority="930" stopIfTrue="1" operator="equal">
      <formula>"P"</formula>
    </cfRule>
  </conditionalFormatting>
  <conditionalFormatting sqref="D455">
    <cfRule type="cellIs" dxfId="989" priority="929" stopIfTrue="1" operator="equal">
      <formula>"P"</formula>
    </cfRule>
  </conditionalFormatting>
  <conditionalFormatting sqref="D453">
    <cfRule type="cellIs" dxfId="988" priority="928" stopIfTrue="1" operator="equal">
      <formula>"P"</formula>
    </cfRule>
  </conditionalFormatting>
  <conditionalFormatting sqref="D456">
    <cfRule type="cellIs" dxfId="987" priority="927" stopIfTrue="1" operator="equal">
      <formula>"P"</formula>
    </cfRule>
  </conditionalFormatting>
  <conditionalFormatting sqref="D455">
    <cfRule type="cellIs" dxfId="986" priority="926" stopIfTrue="1" operator="equal">
      <formula>"P"</formula>
    </cfRule>
  </conditionalFormatting>
  <conditionalFormatting sqref="D454">
    <cfRule type="cellIs" dxfId="985" priority="925" stopIfTrue="1" operator="equal">
      <formula>"P"</formula>
    </cfRule>
  </conditionalFormatting>
  <conditionalFormatting sqref="D452">
    <cfRule type="cellIs" dxfId="984" priority="924" stopIfTrue="1" operator="equal">
      <formula>"P"</formula>
    </cfRule>
  </conditionalFormatting>
  <conditionalFormatting sqref="D456">
    <cfRule type="cellIs" dxfId="983" priority="923" stopIfTrue="1" operator="equal">
      <formula>"P"</formula>
    </cfRule>
  </conditionalFormatting>
  <conditionalFormatting sqref="D455">
    <cfRule type="cellIs" dxfId="982" priority="922" stopIfTrue="1" operator="equal">
      <formula>"P"</formula>
    </cfRule>
  </conditionalFormatting>
  <conditionalFormatting sqref="D454">
    <cfRule type="cellIs" dxfId="981" priority="921" stopIfTrue="1" operator="equal">
      <formula>"P"</formula>
    </cfRule>
  </conditionalFormatting>
  <conditionalFormatting sqref="D455">
    <cfRule type="cellIs" dxfId="980" priority="920" stopIfTrue="1" operator="equal">
      <formula>"P"</formula>
    </cfRule>
  </conditionalFormatting>
  <conditionalFormatting sqref="D454">
    <cfRule type="cellIs" dxfId="979" priority="919" stopIfTrue="1" operator="equal">
      <formula>"P"</formula>
    </cfRule>
  </conditionalFormatting>
  <conditionalFormatting sqref="D456">
    <cfRule type="cellIs" dxfId="978" priority="918" stopIfTrue="1" operator="equal">
      <formula>"P"</formula>
    </cfRule>
  </conditionalFormatting>
  <conditionalFormatting sqref="D455">
    <cfRule type="cellIs" dxfId="977" priority="917" stopIfTrue="1" operator="equal">
      <formula>"P"</formula>
    </cfRule>
  </conditionalFormatting>
  <conditionalFormatting sqref="D454">
    <cfRule type="cellIs" dxfId="976" priority="916" stopIfTrue="1" operator="equal">
      <formula>"P"</formula>
    </cfRule>
  </conditionalFormatting>
  <conditionalFormatting sqref="D452">
    <cfRule type="cellIs" dxfId="975" priority="915" stopIfTrue="1" operator="equal">
      <formula>"P"</formula>
    </cfRule>
  </conditionalFormatting>
  <conditionalFormatting sqref="D455">
    <cfRule type="cellIs" dxfId="974" priority="914" stopIfTrue="1" operator="equal">
      <formula>"P"</formula>
    </cfRule>
  </conditionalFormatting>
  <conditionalFormatting sqref="D454">
    <cfRule type="cellIs" dxfId="973" priority="913" stopIfTrue="1" operator="equal">
      <formula>"P"</formula>
    </cfRule>
  </conditionalFormatting>
  <conditionalFormatting sqref="D453">
    <cfRule type="cellIs" dxfId="972" priority="912" stopIfTrue="1" operator="equal">
      <formula>"P"</formula>
    </cfRule>
  </conditionalFormatting>
  <conditionalFormatting sqref="D455">
    <cfRule type="cellIs" dxfId="971" priority="911" stopIfTrue="1" operator="equal">
      <formula>"P"</formula>
    </cfRule>
  </conditionalFormatting>
  <conditionalFormatting sqref="D454">
    <cfRule type="cellIs" dxfId="970" priority="910" stopIfTrue="1" operator="equal">
      <formula>"P"</formula>
    </cfRule>
  </conditionalFormatting>
  <conditionalFormatting sqref="D453">
    <cfRule type="cellIs" dxfId="969" priority="909" stopIfTrue="1" operator="equal">
      <formula>"P"</formula>
    </cfRule>
  </conditionalFormatting>
  <conditionalFormatting sqref="D454">
    <cfRule type="cellIs" dxfId="968" priority="908" stopIfTrue="1" operator="equal">
      <formula>"P"</formula>
    </cfRule>
  </conditionalFormatting>
  <conditionalFormatting sqref="D453">
    <cfRule type="cellIs" dxfId="967" priority="907" stopIfTrue="1" operator="equal">
      <formula>"P"</formula>
    </cfRule>
  </conditionalFormatting>
  <conditionalFormatting sqref="D452">
    <cfRule type="cellIs" dxfId="966" priority="896" stopIfTrue="1" operator="equal">
      <formula>"P"</formula>
    </cfRule>
  </conditionalFormatting>
  <conditionalFormatting sqref="D453">
    <cfRule type="cellIs" dxfId="965" priority="803" stopIfTrue="1" operator="equal">
      <formula>"P"</formula>
    </cfRule>
  </conditionalFormatting>
  <conditionalFormatting sqref="D456">
    <cfRule type="cellIs" dxfId="964" priority="891" stopIfTrue="1" operator="equal">
      <formula>"P"</formula>
    </cfRule>
  </conditionalFormatting>
  <conditionalFormatting sqref="D457">
    <cfRule type="cellIs" dxfId="963" priority="799" stopIfTrue="1" operator="equal">
      <formula>"P"</formula>
    </cfRule>
  </conditionalFormatting>
  <conditionalFormatting sqref="D457">
    <cfRule type="cellIs" dxfId="962" priority="895" stopIfTrue="1" operator="equal">
      <formula>"P"</formula>
    </cfRule>
  </conditionalFormatting>
  <conditionalFormatting sqref="D456">
    <cfRule type="cellIs" dxfId="961" priority="894" stopIfTrue="1" operator="equal">
      <formula>"P"</formula>
    </cfRule>
  </conditionalFormatting>
  <conditionalFormatting sqref="D455">
    <cfRule type="cellIs" dxfId="960" priority="893" stopIfTrue="1" operator="equal">
      <formula>"P"</formula>
    </cfRule>
  </conditionalFormatting>
  <conditionalFormatting sqref="D453">
    <cfRule type="cellIs" dxfId="959" priority="892" stopIfTrue="1" operator="equal">
      <formula>"P"</formula>
    </cfRule>
  </conditionalFormatting>
  <conditionalFormatting sqref="D453">
    <cfRule type="cellIs" dxfId="958" priority="856" stopIfTrue="1" operator="equal">
      <formula>"P"</formula>
    </cfRule>
  </conditionalFormatting>
  <conditionalFormatting sqref="D452">
    <cfRule type="cellIs" dxfId="957" priority="852" stopIfTrue="1" operator="equal">
      <formula>"P"</formula>
    </cfRule>
  </conditionalFormatting>
  <conditionalFormatting sqref="D453">
    <cfRule type="cellIs" dxfId="956" priority="858" stopIfTrue="1" operator="equal">
      <formula>"P"</formula>
    </cfRule>
  </conditionalFormatting>
  <conditionalFormatting sqref="D454">
    <cfRule type="cellIs" dxfId="955" priority="859" stopIfTrue="1" operator="equal">
      <formula>"P"</formula>
    </cfRule>
  </conditionalFormatting>
  <conditionalFormatting sqref="D452">
    <cfRule type="cellIs" dxfId="954" priority="857" stopIfTrue="1" operator="equal">
      <formula>"P"</formula>
    </cfRule>
  </conditionalFormatting>
  <conditionalFormatting sqref="D452">
    <cfRule type="cellIs" dxfId="953" priority="855" stopIfTrue="1" operator="equal">
      <formula>"P"</formula>
    </cfRule>
  </conditionalFormatting>
  <conditionalFormatting sqref="D453">
    <cfRule type="cellIs" dxfId="952" priority="854" stopIfTrue="1" operator="equal">
      <formula>"P"</formula>
    </cfRule>
  </conditionalFormatting>
  <conditionalFormatting sqref="D452">
    <cfRule type="cellIs" dxfId="951" priority="853" stopIfTrue="1" operator="equal">
      <formula>"P"</formula>
    </cfRule>
  </conditionalFormatting>
  <conditionalFormatting sqref="D455">
    <cfRule type="cellIs" dxfId="950" priority="890" stopIfTrue="1" operator="equal">
      <formula>"P"</formula>
    </cfRule>
  </conditionalFormatting>
  <conditionalFormatting sqref="D454">
    <cfRule type="cellIs" dxfId="949" priority="889" stopIfTrue="1" operator="equal">
      <formula>"P"</formula>
    </cfRule>
  </conditionalFormatting>
  <conditionalFormatting sqref="D452">
    <cfRule type="cellIs" dxfId="948" priority="888" stopIfTrue="1" operator="equal">
      <formula>"P"</formula>
    </cfRule>
  </conditionalFormatting>
  <conditionalFormatting sqref="D456">
    <cfRule type="cellIs" dxfId="947" priority="887" stopIfTrue="1" operator="equal">
      <formula>"P"</formula>
    </cfRule>
  </conditionalFormatting>
  <conditionalFormatting sqref="D455">
    <cfRule type="cellIs" dxfId="946" priority="886" stopIfTrue="1" operator="equal">
      <formula>"P"</formula>
    </cfRule>
  </conditionalFormatting>
  <conditionalFormatting sqref="D454">
    <cfRule type="cellIs" dxfId="945" priority="885" stopIfTrue="1" operator="equal">
      <formula>"P"</formula>
    </cfRule>
  </conditionalFormatting>
  <conditionalFormatting sqref="D455">
    <cfRule type="cellIs" dxfId="944" priority="884" stopIfTrue="1" operator="equal">
      <formula>"P"</formula>
    </cfRule>
  </conditionalFormatting>
  <conditionalFormatting sqref="D454">
    <cfRule type="cellIs" dxfId="943" priority="883" stopIfTrue="1" operator="equal">
      <formula>"P"</formula>
    </cfRule>
  </conditionalFormatting>
  <conditionalFormatting sqref="D456">
    <cfRule type="cellIs" dxfId="942" priority="882" stopIfTrue="1" operator="equal">
      <formula>"P"</formula>
    </cfRule>
  </conditionalFormatting>
  <conditionalFormatting sqref="D455">
    <cfRule type="cellIs" dxfId="941" priority="881" stopIfTrue="1" operator="equal">
      <formula>"P"</formula>
    </cfRule>
  </conditionalFormatting>
  <conditionalFormatting sqref="D454">
    <cfRule type="cellIs" dxfId="940" priority="880" stopIfTrue="1" operator="equal">
      <formula>"P"</formula>
    </cfRule>
  </conditionalFormatting>
  <conditionalFormatting sqref="D452">
    <cfRule type="cellIs" dxfId="939" priority="879" stopIfTrue="1" operator="equal">
      <formula>"P"</formula>
    </cfRule>
  </conditionalFormatting>
  <conditionalFormatting sqref="D455">
    <cfRule type="cellIs" dxfId="938" priority="878" stopIfTrue="1" operator="equal">
      <formula>"P"</formula>
    </cfRule>
  </conditionalFormatting>
  <conditionalFormatting sqref="D454">
    <cfRule type="cellIs" dxfId="937" priority="877" stopIfTrue="1" operator="equal">
      <formula>"P"</formula>
    </cfRule>
  </conditionalFormatting>
  <conditionalFormatting sqref="D453">
    <cfRule type="cellIs" dxfId="936" priority="876" stopIfTrue="1" operator="equal">
      <formula>"P"</formula>
    </cfRule>
  </conditionalFormatting>
  <conditionalFormatting sqref="D455">
    <cfRule type="cellIs" dxfId="935" priority="875" stopIfTrue="1" operator="equal">
      <formula>"P"</formula>
    </cfRule>
  </conditionalFormatting>
  <conditionalFormatting sqref="D454">
    <cfRule type="cellIs" dxfId="934" priority="874" stopIfTrue="1" operator="equal">
      <formula>"P"</formula>
    </cfRule>
  </conditionalFormatting>
  <conditionalFormatting sqref="D453">
    <cfRule type="cellIs" dxfId="933" priority="873" stopIfTrue="1" operator="equal">
      <formula>"P"</formula>
    </cfRule>
  </conditionalFormatting>
  <conditionalFormatting sqref="D454">
    <cfRule type="cellIs" dxfId="932" priority="872" stopIfTrue="1" operator="equal">
      <formula>"P"</formula>
    </cfRule>
  </conditionalFormatting>
  <conditionalFormatting sqref="D453">
    <cfRule type="cellIs" dxfId="931" priority="871" stopIfTrue="1" operator="equal">
      <formula>"P"</formula>
    </cfRule>
  </conditionalFormatting>
  <conditionalFormatting sqref="D455">
    <cfRule type="cellIs" dxfId="930" priority="870" stopIfTrue="1" operator="equal">
      <formula>"P"</formula>
    </cfRule>
  </conditionalFormatting>
  <conditionalFormatting sqref="D454">
    <cfRule type="cellIs" dxfId="929" priority="869" stopIfTrue="1" operator="equal">
      <formula>"P"</formula>
    </cfRule>
  </conditionalFormatting>
  <conditionalFormatting sqref="D453">
    <cfRule type="cellIs" dxfId="928" priority="868" stopIfTrue="1" operator="equal">
      <formula>"P"</formula>
    </cfRule>
  </conditionalFormatting>
  <conditionalFormatting sqref="D454">
    <cfRule type="cellIs" dxfId="927" priority="867" stopIfTrue="1" operator="equal">
      <formula>"P"</formula>
    </cfRule>
  </conditionalFormatting>
  <conditionalFormatting sqref="D453">
    <cfRule type="cellIs" dxfId="926" priority="866" stopIfTrue="1" operator="equal">
      <formula>"P"</formula>
    </cfRule>
  </conditionalFormatting>
  <conditionalFormatting sqref="D452">
    <cfRule type="cellIs" dxfId="925" priority="865" stopIfTrue="1" operator="equal">
      <formula>"P"</formula>
    </cfRule>
  </conditionalFormatting>
  <conditionalFormatting sqref="D454">
    <cfRule type="cellIs" dxfId="924" priority="864" stopIfTrue="1" operator="equal">
      <formula>"P"</formula>
    </cfRule>
  </conditionalFormatting>
  <conditionalFormatting sqref="D453">
    <cfRule type="cellIs" dxfId="923" priority="863" stopIfTrue="1" operator="equal">
      <formula>"P"</formula>
    </cfRule>
  </conditionalFormatting>
  <conditionalFormatting sqref="D452">
    <cfRule type="cellIs" dxfId="922" priority="862" stopIfTrue="1" operator="equal">
      <formula>"P"</formula>
    </cfRule>
  </conditionalFormatting>
  <conditionalFormatting sqref="D453">
    <cfRule type="cellIs" dxfId="921" priority="861" stopIfTrue="1" operator="equal">
      <formula>"P"</formula>
    </cfRule>
  </conditionalFormatting>
  <conditionalFormatting sqref="D452">
    <cfRule type="cellIs" dxfId="920" priority="860" stopIfTrue="1" operator="equal">
      <formula>"P"</formula>
    </cfRule>
  </conditionalFormatting>
  <conditionalFormatting sqref="D459">
    <cfRule type="cellIs" dxfId="919" priority="851" stopIfTrue="1" operator="equal">
      <formula>"P"</formula>
    </cfRule>
  </conditionalFormatting>
  <conditionalFormatting sqref="D458">
    <cfRule type="cellIs" dxfId="918" priority="850" stopIfTrue="1" operator="equal">
      <formula>"P"</formula>
    </cfRule>
  </conditionalFormatting>
  <conditionalFormatting sqref="D457">
    <cfRule type="cellIs" dxfId="917" priority="849" stopIfTrue="1" operator="equal">
      <formula>"P"</formula>
    </cfRule>
  </conditionalFormatting>
  <conditionalFormatting sqref="D455">
    <cfRule type="cellIs" dxfId="916" priority="848" stopIfTrue="1" operator="equal">
      <formula>"P"</formula>
    </cfRule>
  </conditionalFormatting>
  <conditionalFormatting sqref="D452">
    <cfRule type="cellIs" dxfId="915" priority="809" stopIfTrue="1" operator="equal">
      <formula>"P"</formula>
    </cfRule>
  </conditionalFormatting>
  <conditionalFormatting sqref="D455">
    <cfRule type="cellIs" dxfId="914" priority="808" stopIfTrue="1" operator="equal">
      <formula>"P"</formula>
    </cfRule>
  </conditionalFormatting>
  <conditionalFormatting sqref="D454">
    <cfRule type="cellIs" dxfId="913" priority="802" stopIfTrue="1" operator="equal">
      <formula>"P"</formula>
    </cfRule>
  </conditionalFormatting>
  <conditionalFormatting sqref="D455">
    <cfRule type="cellIs" dxfId="912" priority="811" stopIfTrue="1" operator="equal">
      <formula>"P"</formula>
    </cfRule>
  </conditionalFormatting>
  <conditionalFormatting sqref="D456">
    <cfRule type="cellIs" dxfId="911" priority="812" stopIfTrue="1" operator="equal">
      <formula>"P"</formula>
    </cfRule>
  </conditionalFormatting>
  <conditionalFormatting sqref="D454">
    <cfRule type="cellIs" dxfId="910" priority="810" stopIfTrue="1" operator="equal">
      <formula>"P"</formula>
    </cfRule>
  </conditionalFormatting>
  <conditionalFormatting sqref="D454">
    <cfRule type="cellIs" dxfId="909" priority="807" stopIfTrue="1" operator="equal">
      <formula>"P"</formula>
    </cfRule>
  </conditionalFormatting>
  <conditionalFormatting sqref="D453">
    <cfRule type="cellIs" dxfId="908" priority="806" stopIfTrue="1" operator="equal">
      <formula>"P"</formula>
    </cfRule>
  </conditionalFormatting>
  <conditionalFormatting sqref="D455">
    <cfRule type="cellIs" dxfId="907" priority="805" stopIfTrue="1" operator="equal">
      <formula>"P"</formula>
    </cfRule>
  </conditionalFormatting>
  <conditionalFormatting sqref="D454">
    <cfRule type="cellIs" dxfId="906" priority="804" stopIfTrue="1" operator="equal">
      <formula>"P"</formula>
    </cfRule>
  </conditionalFormatting>
  <conditionalFormatting sqref="D458">
    <cfRule type="cellIs" dxfId="905" priority="847" stopIfTrue="1" operator="equal">
      <formula>"P"</formula>
    </cfRule>
  </conditionalFormatting>
  <conditionalFormatting sqref="D457">
    <cfRule type="cellIs" dxfId="904" priority="846" stopIfTrue="1" operator="equal">
      <formula>"P"</formula>
    </cfRule>
  </conditionalFormatting>
  <conditionalFormatting sqref="D456">
    <cfRule type="cellIs" dxfId="903" priority="845" stopIfTrue="1" operator="equal">
      <formula>"P"</formula>
    </cfRule>
  </conditionalFormatting>
  <conditionalFormatting sqref="D454">
    <cfRule type="cellIs" dxfId="902" priority="844" stopIfTrue="1" operator="equal">
      <formula>"P"</formula>
    </cfRule>
  </conditionalFormatting>
  <conditionalFormatting sqref="D458">
    <cfRule type="cellIs" dxfId="901" priority="843" stopIfTrue="1" operator="equal">
      <formula>"P"</formula>
    </cfRule>
  </conditionalFormatting>
  <conditionalFormatting sqref="D457">
    <cfRule type="cellIs" dxfId="900" priority="842" stopIfTrue="1" operator="equal">
      <formula>"P"</formula>
    </cfRule>
  </conditionalFormatting>
  <conditionalFormatting sqref="D456">
    <cfRule type="cellIs" dxfId="899" priority="841" stopIfTrue="1" operator="equal">
      <formula>"P"</formula>
    </cfRule>
  </conditionalFormatting>
  <conditionalFormatting sqref="D457">
    <cfRule type="cellIs" dxfId="898" priority="840" stopIfTrue="1" operator="equal">
      <formula>"P"</formula>
    </cfRule>
  </conditionalFormatting>
  <conditionalFormatting sqref="D456">
    <cfRule type="cellIs" dxfId="897" priority="839" stopIfTrue="1" operator="equal">
      <formula>"P"</formula>
    </cfRule>
  </conditionalFormatting>
  <conditionalFormatting sqref="D458">
    <cfRule type="cellIs" dxfId="896" priority="838" stopIfTrue="1" operator="equal">
      <formula>"P"</formula>
    </cfRule>
  </conditionalFormatting>
  <conditionalFormatting sqref="D457">
    <cfRule type="cellIs" dxfId="895" priority="837" stopIfTrue="1" operator="equal">
      <formula>"P"</formula>
    </cfRule>
  </conditionalFormatting>
  <conditionalFormatting sqref="D456">
    <cfRule type="cellIs" dxfId="894" priority="836" stopIfTrue="1" operator="equal">
      <formula>"P"</formula>
    </cfRule>
  </conditionalFormatting>
  <conditionalFormatting sqref="D454">
    <cfRule type="cellIs" dxfId="893" priority="835" stopIfTrue="1" operator="equal">
      <formula>"P"</formula>
    </cfRule>
  </conditionalFormatting>
  <conditionalFormatting sqref="D457">
    <cfRule type="cellIs" dxfId="892" priority="834" stopIfTrue="1" operator="equal">
      <formula>"P"</formula>
    </cfRule>
  </conditionalFormatting>
  <conditionalFormatting sqref="D456">
    <cfRule type="cellIs" dxfId="891" priority="833" stopIfTrue="1" operator="equal">
      <formula>"P"</formula>
    </cfRule>
  </conditionalFormatting>
  <conditionalFormatting sqref="D455">
    <cfRule type="cellIs" dxfId="890" priority="832" stopIfTrue="1" operator="equal">
      <formula>"P"</formula>
    </cfRule>
  </conditionalFormatting>
  <conditionalFormatting sqref="D453">
    <cfRule type="cellIs" dxfId="889" priority="831" stopIfTrue="1" operator="equal">
      <formula>"P"</formula>
    </cfRule>
  </conditionalFormatting>
  <conditionalFormatting sqref="D457">
    <cfRule type="cellIs" dxfId="888" priority="830" stopIfTrue="1" operator="equal">
      <formula>"P"</formula>
    </cfRule>
  </conditionalFormatting>
  <conditionalFormatting sqref="D456">
    <cfRule type="cellIs" dxfId="887" priority="829" stopIfTrue="1" operator="equal">
      <formula>"P"</formula>
    </cfRule>
  </conditionalFormatting>
  <conditionalFormatting sqref="D455">
    <cfRule type="cellIs" dxfId="886" priority="828" stopIfTrue="1" operator="equal">
      <formula>"P"</formula>
    </cfRule>
  </conditionalFormatting>
  <conditionalFormatting sqref="D456">
    <cfRule type="cellIs" dxfId="885" priority="827" stopIfTrue="1" operator="equal">
      <formula>"P"</formula>
    </cfRule>
  </conditionalFormatting>
  <conditionalFormatting sqref="D455">
    <cfRule type="cellIs" dxfId="884" priority="826" stopIfTrue="1" operator="equal">
      <formula>"P"</formula>
    </cfRule>
  </conditionalFormatting>
  <conditionalFormatting sqref="D457">
    <cfRule type="cellIs" dxfId="883" priority="825" stopIfTrue="1" operator="equal">
      <formula>"P"</formula>
    </cfRule>
  </conditionalFormatting>
  <conditionalFormatting sqref="D456">
    <cfRule type="cellIs" dxfId="882" priority="824" stopIfTrue="1" operator="equal">
      <formula>"P"</formula>
    </cfRule>
  </conditionalFormatting>
  <conditionalFormatting sqref="D455">
    <cfRule type="cellIs" dxfId="881" priority="823" stopIfTrue="1" operator="equal">
      <formula>"P"</formula>
    </cfRule>
  </conditionalFormatting>
  <conditionalFormatting sqref="D453">
    <cfRule type="cellIs" dxfId="880" priority="822" stopIfTrue="1" operator="equal">
      <formula>"P"</formula>
    </cfRule>
  </conditionalFormatting>
  <conditionalFormatting sqref="D456">
    <cfRule type="cellIs" dxfId="879" priority="821" stopIfTrue="1" operator="equal">
      <formula>"P"</formula>
    </cfRule>
  </conditionalFormatting>
  <conditionalFormatting sqref="D455">
    <cfRule type="cellIs" dxfId="878" priority="820" stopIfTrue="1" operator="equal">
      <formula>"P"</formula>
    </cfRule>
  </conditionalFormatting>
  <conditionalFormatting sqref="D454">
    <cfRule type="cellIs" dxfId="877" priority="819" stopIfTrue="1" operator="equal">
      <formula>"P"</formula>
    </cfRule>
  </conditionalFormatting>
  <conditionalFormatting sqref="D452">
    <cfRule type="cellIs" dxfId="876" priority="818" stopIfTrue="1" operator="equal">
      <formula>"P"</formula>
    </cfRule>
  </conditionalFormatting>
  <conditionalFormatting sqref="D456">
    <cfRule type="cellIs" dxfId="875" priority="817" stopIfTrue="1" operator="equal">
      <formula>"P"</formula>
    </cfRule>
  </conditionalFormatting>
  <conditionalFormatting sqref="D455">
    <cfRule type="cellIs" dxfId="874" priority="816" stopIfTrue="1" operator="equal">
      <formula>"P"</formula>
    </cfRule>
  </conditionalFormatting>
  <conditionalFormatting sqref="D454">
    <cfRule type="cellIs" dxfId="873" priority="815" stopIfTrue="1" operator="equal">
      <formula>"P"</formula>
    </cfRule>
  </conditionalFormatting>
  <conditionalFormatting sqref="D455">
    <cfRule type="cellIs" dxfId="872" priority="814" stopIfTrue="1" operator="equal">
      <formula>"P"</formula>
    </cfRule>
  </conditionalFormatting>
  <conditionalFormatting sqref="D454">
    <cfRule type="cellIs" dxfId="871" priority="813" stopIfTrue="1" operator="equal">
      <formula>"P"</formula>
    </cfRule>
  </conditionalFormatting>
  <conditionalFormatting sqref="D453">
    <cfRule type="cellIs" dxfId="870" priority="801" stopIfTrue="1" operator="equal">
      <formula>"P"</formula>
    </cfRule>
  </conditionalFormatting>
  <conditionalFormatting sqref="D458">
    <cfRule type="cellIs" dxfId="869" priority="800" stopIfTrue="1" operator="equal">
      <formula>"P"</formula>
    </cfRule>
  </conditionalFormatting>
  <conditionalFormatting sqref="D456">
    <cfRule type="cellIs" dxfId="868" priority="798" stopIfTrue="1" operator="equal">
      <formula>"P"</formula>
    </cfRule>
  </conditionalFormatting>
  <conditionalFormatting sqref="D454">
    <cfRule type="cellIs" dxfId="867" priority="797" stopIfTrue="1" operator="equal">
      <formula>"P"</formula>
    </cfRule>
  </conditionalFormatting>
  <conditionalFormatting sqref="D454">
    <cfRule type="cellIs" dxfId="866" priority="759" stopIfTrue="1" operator="equal">
      <formula>"P"</formula>
    </cfRule>
  </conditionalFormatting>
  <conditionalFormatting sqref="D453">
    <cfRule type="cellIs" dxfId="865" priority="753" stopIfTrue="1" operator="equal">
      <formula>"P"</formula>
    </cfRule>
  </conditionalFormatting>
  <conditionalFormatting sqref="D454">
    <cfRule type="cellIs" dxfId="864" priority="761" stopIfTrue="1" operator="equal">
      <formula>"P"</formula>
    </cfRule>
  </conditionalFormatting>
  <conditionalFormatting sqref="D455">
    <cfRule type="cellIs" dxfId="863" priority="762" stopIfTrue="1" operator="equal">
      <formula>"P"</formula>
    </cfRule>
  </conditionalFormatting>
  <conditionalFormatting sqref="D453">
    <cfRule type="cellIs" dxfId="862" priority="760" stopIfTrue="1" operator="equal">
      <formula>"P"</formula>
    </cfRule>
  </conditionalFormatting>
  <conditionalFormatting sqref="D453">
    <cfRule type="cellIs" dxfId="861" priority="758" stopIfTrue="1" operator="equal">
      <formula>"P"</formula>
    </cfRule>
  </conditionalFormatting>
  <conditionalFormatting sqref="D452">
    <cfRule type="cellIs" dxfId="860" priority="757" stopIfTrue="1" operator="equal">
      <formula>"P"</formula>
    </cfRule>
  </conditionalFormatting>
  <conditionalFormatting sqref="D454">
    <cfRule type="cellIs" dxfId="859" priority="756" stopIfTrue="1" operator="equal">
      <formula>"P"</formula>
    </cfRule>
  </conditionalFormatting>
  <conditionalFormatting sqref="D452">
    <cfRule type="cellIs" dxfId="858" priority="754" stopIfTrue="1" operator="equal">
      <formula>"P"</formula>
    </cfRule>
  </conditionalFormatting>
  <conditionalFormatting sqref="D453">
    <cfRule type="cellIs" dxfId="857" priority="755" stopIfTrue="1" operator="equal">
      <formula>"P"</formula>
    </cfRule>
  </conditionalFormatting>
  <conditionalFormatting sqref="D457">
    <cfRule type="cellIs" dxfId="856" priority="796" stopIfTrue="1" operator="equal">
      <formula>"P"</formula>
    </cfRule>
  </conditionalFormatting>
  <conditionalFormatting sqref="D456">
    <cfRule type="cellIs" dxfId="855" priority="795" stopIfTrue="1" operator="equal">
      <formula>"P"</formula>
    </cfRule>
  </conditionalFormatting>
  <conditionalFormatting sqref="D455">
    <cfRule type="cellIs" dxfId="854" priority="794" stopIfTrue="1" operator="equal">
      <formula>"P"</formula>
    </cfRule>
  </conditionalFormatting>
  <conditionalFormatting sqref="D453">
    <cfRule type="cellIs" dxfId="853" priority="793" stopIfTrue="1" operator="equal">
      <formula>"P"</formula>
    </cfRule>
  </conditionalFormatting>
  <conditionalFormatting sqref="D457">
    <cfRule type="cellIs" dxfId="852" priority="792" stopIfTrue="1" operator="equal">
      <formula>"P"</formula>
    </cfRule>
  </conditionalFormatting>
  <conditionalFormatting sqref="D456">
    <cfRule type="cellIs" dxfId="851" priority="791" stopIfTrue="1" operator="equal">
      <formula>"P"</formula>
    </cfRule>
  </conditionalFormatting>
  <conditionalFormatting sqref="D455">
    <cfRule type="cellIs" dxfId="850" priority="790" stopIfTrue="1" operator="equal">
      <formula>"P"</formula>
    </cfRule>
  </conditionalFormatting>
  <conditionalFormatting sqref="D456">
    <cfRule type="cellIs" dxfId="849" priority="789" stopIfTrue="1" operator="equal">
      <formula>"P"</formula>
    </cfRule>
  </conditionalFormatting>
  <conditionalFormatting sqref="D455">
    <cfRule type="cellIs" dxfId="848" priority="788" stopIfTrue="1" operator="equal">
      <formula>"P"</formula>
    </cfRule>
  </conditionalFormatting>
  <conditionalFormatting sqref="D457">
    <cfRule type="cellIs" dxfId="847" priority="787" stopIfTrue="1" operator="equal">
      <formula>"P"</formula>
    </cfRule>
  </conditionalFormatting>
  <conditionalFormatting sqref="D456">
    <cfRule type="cellIs" dxfId="846" priority="786" stopIfTrue="1" operator="equal">
      <formula>"P"</formula>
    </cfRule>
  </conditionalFormatting>
  <conditionalFormatting sqref="D455">
    <cfRule type="cellIs" dxfId="845" priority="785" stopIfTrue="1" operator="equal">
      <formula>"P"</formula>
    </cfRule>
  </conditionalFormatting>
  <conditionalFormatting sqref="D453">
    <cfRule type="cellIs" dxfId="844" priority="784" stopIfTrue="1" operator="equal">
      <formula>"P"</formula>
    </cfRule>
  </conditionalFormatting>
  <conditionalFormatting sqref="D456">
    <cfRule type="cellIs" dxfId="843" priority="783" stopIfTrue="1" operator="equal">
      <formula>"P"</formula>
    </cfRule>
  </conditionalFormatting>
  <conditionalFormatting sqref="D455">
    <cfRule type="cellIs" dxfId="842" priority="782" stopIfTrue="1" operator="equal">
      <formula>"P"</formula>
    </cfRule>
  </conditionalFormatting>
  <conditionalFormatting sqref="D454">
    <cfRule type="cellIs" dxfId="841" priority="781" stopIfTrue="1" operator="equal">
      <formula>"P"</formula>
    </cfRule>
  </conditionalFormatting>
  <conditionalFormatting sqref="D452">
    <cfRule type="cellIs" dxfId="840" priority="780" stopIfTrue="1" operator="equal">
      <formula>"P"</formula>
    </cfRule>
  </conditionalFormatting>
  <conditionalFormatting sqref="D456">
    <cfRule type="cellIs" dxfId="839" priority="779" stopIfTrue="1" operator="equal">
      <formula>"P"</formula>
    </cfRule>
  </conditionalFormatting>
  <conditionalFormatting sqref="D455">
    <cfRule type="cellIs" dxfId="838" priority="778" stopIfTrue="1" operator="equal">
      <formula>"P"</formula>
    </cfRule>
  </conditionalFormatting>
  <conditionalFormatting sqref="D454">
    <cfRule type="cellIs" dxfId="837" priority="777" stopIfTrue="1" operator="equal">
      <formula>"P"</formula>
    </cfRule>
  </conditionalFormatting>
  <conditionalFormatting sqref="D455">
    <cfRule type="cellIs" dxfId="836" priority="776" stopIfTrue="1" operator="equal">
      <formula>"P"</formula>
    </cfRule>
  </conditionalFormatting>
  <conditionalFormatting sqref="D454">
    <cfRule type="cellIs" dxfId="835" priority="775" stopIfTrue="1" operator="equal">
      <formula>"P"</formula>
    </cfRule>
  </conditionalFormatting>
  <conditionalFormatting sqref="D456">
    <cfRule type="cellIs" dxfId="834" priority="774" stopIfTrue="1" operator="equal">
      <formula>"P"</formula>
    </cfRule>
  </conditionalFormatting>
  <conditionalFormatting sqref="D455">
    <cfRule type="cellIs" dxfId="833" priority="773" stopIfTrue="1" operator="equal">
      <formula>"P"</formula>
    </cfRule>
  </conditionalFormatting>
  <conditionalFormatting sqref="D454">
    <cfRule type="cellIs" dxfId="832" priority="772" stopIfTrue="1" operator="equal">
      <formula>"P"</formula>
    </cfRule>
  </conditionalFormatting>
  <conditionalFormatting sqref="D452">
    <cfRule type="cellIs" dxfId="831" priority="771" stopIfTrue="1" operator="equal">
      <formula>"P"</formula>
    </cfRule>
  </conditionalFormatting>
  <conditionalFormatting sqref="D455">
    <cfRule type="cellIs" dxfId="830" priority="770" stopIfTrue="1" operator="equal">
      <formula>"P"</formula>
    </cfRule>
  </conditionalFormatting>
  <conditionalFormatting sqref="D454">
    <cfRule type="cellIs" dxfId="829" priority="769" stopIfTrue="1" operator="equal">
      <formula>"P"</formula>
    </cfRule>
  </conditionalFormatting>
  <conditionalFormatting sqref="D453">
    <cfRule type="cellIs" dxfId="828" priority="768" stopIfTrue="1" operator="equal">
      <formula>"P"</formula>
    </cfRule>
  </conditionalFormatting>
  <conditionalFormatting sqref="D455">
    <cfRule type="cellIs" dxfId="827" priority="767" stopIfTrue="1" operator="equal">
      <formula>"P"</formula>
    </cfRule>
  </conditionalFormatting>
  <conditionalFormatting sqref="D454">
    <cfRule type="cellIs" dxfId="826" priority="766" stopIfTrue="1" operator="equal">
      <formula>"P"</formula>
    </cfRule>
  </conditionalFormatting>
  <conditionalFormatting sqref="D453">
    <cfRule type="cellIs" dxfId="825" priority="765" stopIfTrue="1" operator="equal">
      <formula>"P"</formula>
    </cfRule>
  </conditionalFormatting>
  <conditionalFormatting sqref="D454">
    <cfRule type="cellIs" dxfId="824" priority="764" stopIfTrue="1" operator="equal">
      <formula>"P"</formula>
    </cfRule>
  </conditionalFormatting>
  <conditionalFormatting sqref="D453">
    <cfRule type="cellIs" dxfId="823" priority="763" stopIfTrue="1" operator="equal">
      <formula>"P"</formula>
    </cfRule>
  </conditionalFormatting>
  <conditionalFormatting sqref="D452">
    <cfRule type="cellIs" dxfId="822" priority="752" stopIfTrue="1" operator="equal">
      <formula>"P"</formula>
    </cfRule>
  </conditionalFormatting>
  <conditionalFormatting sqref="D457">
    <cfRule type="cellIs" dxfId="821" priority="439" stopIfTrue="1" operator="equal">
      <formula>"P"</formula>
    </cfRule>
  </conditionalFormatting>
  <conditionalFormatting sqref="D457">
    <cfRule type="cellIs" dxfId="820" priority="437" stopIfTrue="1" operator="equal">
      <formula>"P"</formula>
    </cfRule>
  </conditionalFormatting>
  <conditionalFormatting sqref="D452">
    <cfRule type="cellIs" dxfId="819" priority="440" stopIfTrue="1" operator="equal">
      <formula>"P"</formula>
    </cfRule>
  </conditionalFormatting>
  <conditionalFormatting sqref="D458">
    <cfRule type="cellIs" dxfId="818" priority="438" stopIfTrue="1" operator="equal">
      <formula>"P"</formula>
    </cfRule>
  </conditionalFormatting>
  <conditionalFormatting sqref="D456">
    <cfRule type="cellIs" dxfId="817" priority="436" stopIfTrue="1" operator="equal">
      <formula>"P"</formula>
    </cfRule>
  </conditionalFormatting>
  <conditionalFormatting sqref="D454">
    <cfRule type="cellIs" dxfId="816" priority="435" stopIfTrue="1" operator="equal">
      <formula>"P"</formula>
    </cfRule>
  </conditionalFormatting>
  <conditionalFormatting sqref="D455">
    <cfRule type="cellIs" dxfId="815" priority="394" stopIfTrue="1" operator="equal">
      <formula>"P"</formula>
    </cfRule>
  </conditionalFormatting>
  <conditionalFormatting sqref="D454">
    <cfRule type="cellIs" dxfId="814" priority="393" stopIfTrue="1" operator="equal">
      <formula>"P"</formula>
    </cfRule>
  </conditionalFormatting>
  <conditionalFormatting sqref="D455">
    <cfRule type="cellIs" dxfId="813" priority="387" stopIfTrue="1" operator="equal">
      <formula>"P"</formula>
    </cfRule>
  </conditionalFormatting>
  <conditionalFormatting sqref="D455">
    <cfRule type="cellIs" dxfId="812" priority="396" stopIfTrue="1" operator="equal">
      <formula>"P"</formula>
    </cfRule>
  </conditionalFormatting>
  <conditionalFormatting sqref="D456">
    <cfRule type="cellIs" dxfId="811" priority="397" stopIfTrue="1" operator="equal">
      <formula>"P"</formula>
    </cfRule>
  </conditionalFormatting>
  <conditionalFormatting sqref="D454">
    <cfRule type="cellIs" dxfId="810" priority="395" stopIfTrue="1" operator="equal">
      <formula>"P"</formula>
    </cfRule>
  </conditionalFormatting>
  <conditionalFormatting sqref="D456">
    <cfRule type="cellIs" dxfId="809" priority="392" stopIfTrue="1" operator="equal">
      <formula>"P"</formula>
    </cfRule>
  </conditionalFormatting>
  <conditionalFormatting sqref="D455">
    <cfRule type="cellIs" dxfId="808" priority="391" stopIfTrue="1" operator="equal">
      <formula>"P"</formula>
    </cfRule>
  </conditionalFormatting>
  <conditionalFormatting sqref="D454">
    <cfRule type="cellIs" dxfId="807" priority="390" stopIfTrue="1" operator="equal">
      <formula>"P"</formula>
    </cfRule>
  </conditionalFormatting>
  <conditionalFormatting sqref="D454">
    <cfRule type="cellIs" dxfId="806" priority="388" stopIfTrue="1" operator="equal">
      <formula>"P"</formula>
    </cfRule>
  </conditionalFormatting>
  <conditionalFormatting sqref="D455">
    <cfRule type="cellIs" dxfId="805" priority="389" stopIfTrue="1" operator="equal">
      <formula>"P"</formula>
    </cfRule>
  </conditionalFormatting>
  <conditionalFormatting sqref="D457">
    <cfRule type="cellIs" dxfId="804" priority="434" stopIfTrue="1" operator="equal">
      <formula>"P"</formula>
    </cfRule>
  </conditionalFormatting>
  <conditionalFormatting sqref="D456">
    <cfRule type="cellIs" dxfId="803" priority="433" stopIfTrue="1" operator="equal">
      <formula>"P"</formula>
    </cfRule>
  </conditionalFormatting>
  <conditionalFormatting sqref="D455">
    <cfRule type="cellIs" dxfId="802" priority="432" stopIfTrue="1" operator="equal">
      <formula>"P"</formula>
    </cfRule>
  </conditionalFormatting>
  <conditionalFormatting sqref="D457">
    <cfRule type="cellIs" dxfId="801" priority="431" stopIfTrue="1" operator="equal">
      <formula>"P"</formula>
    </cfRule>
  </conditionalFormatting>
  <conditionalFormatting sqref="D456">
    <cfRule type="cellIs" dxfId="800" priority="430" stopIfTrue="1" operator="equal">
      <formula>"P"</formula>
    </cfRule>
  </conditionalFormatting>
  <conditionalFormatting sqref="D455">
    <cfRule type="cellIs" dxfId="799" priority="429" stopIfTrue="1" operator="equal">
      <formula>"P"</formula>
    </cfRule>
  </conditionalFormatting>
  <conditionalFormatting sqref="D456">
    <cfRule type="cellIs" dxfId="798" priority="428" stopIfTrue="1" operator="equal">
      <formula>"P"</formula>
    </cfRule>
  </conditionalFormatting>
  <conditionalFormatting sqref="D455">
    <cfRule type="cellIs" dxfId="797" priority="427" stopIfTrue="1" operator="equal">
      <formula>"P"</formula>
    </cfRule>
  </conditionalFormatting>
  <conditionalFormatting sqref="D457">
    <cfRule type="cellIs" dxfId="796" priority="426" stopIfTrue="1" operator="equal">
      <formula>"P"</formula>
    </cfRule>
  </conditionalFormatting>
  <conditionalFormatting sqref="D455">
    <cfRule type="cellIs" dxfId="795" priority="424" stopIfTrue="1" operator="equal">
      <formula>"P"</formula>
    </cfRule>
  </conditionalFormatting>
  <conditionalFormatting sqref="D456">
    <cfRule type="cellIs" dxfId="794" priority="425" stopIfTrue="1" operator="equal">
      <formula>"P"</formula>
    </cfRule>
  </conditionalFormatting>
  <conditionalFormatting sqref="D456">
    <cfRule type="cellIs" dxfId="793" priority="423" stopIfTrue="1" operator="equal">
      <formula>"P"</formula>
    </cfRule>
  </conditionalFormatting>
  <conditionalFormatting sqref="D455">
    <cfRule type="cellIs" dxfId="792" priority="422" stopIfTrue="1" operator="equal">
      <formula>"P"</formula>
    </cfRule>
  </conditionalFormatting>
  <conditionalFormatting sqref="D454">
    <cfRule type="cellIs" dxfId="791" priority="421" stopIfTrue="1" operator="equal">
      <formula>"P"</formula>
    </cfRule>
  </conditionalFormatting>
  <conditionalFormatting sqref="D456">
    <cfRule type="cellIs" dxfId="790" priority="420" stopIfTrue="1" operator="equal">
      <formula>"P"</formula>
    </cfRule>
  </conditionalFormatting>
  <conditionalFormatting sqref="D455">
    <cfRule type="cellIs" dxfId="789" priority="419" stopIfTrue="1" operator="equal">
      <formula>"P"</formula>
    </cfRule>
  </conditionalFormatting>
  <conditionalFormatting sqref="D454">
    <cfRule type="cellIs" dxfId="788" priority="418" stopIfTrue="1" operator="equal">
      <formula>"P"</formula>
    </cfRule>
  </conditionalFormatting>
  <conditionalFormatting sqref="D455">
    <cfRule type="cellIs" dxfId="787" priority="417" stopIfTrue="1" operator="equal">
      <formula>"P"</formula>
    </cfRule>
  </conditionalFormatting>
  <conditionalFormatting sqref="D454">
    <cfRule type="cellIs" dxfId="786" priority="416" stopIfTrue="1" operator="equal">
      <formula>"P"</formula>
    </cfRule>
  </conditionalFormatting>
  <conditionalFormatting sqref="D456">
    <cfRule type="cellIs" dxfId="785" priority="415" stopIfTrue="1" operator="equal">
      <formula>"P"</formula>
    </cfRule>
  </conditionalFormatting>
  <conditionalFormatting sqref="D455">
    <cfRule type="cellIs" dxfId="784" priority="414" stopIfTrue="1" operator="equal">
      <formula>"P"</formula>
    </cfRule>
  </conditionalFormatting>
  <conditionalFormatting sqref="D454">
    <cfRule type="cellIs" dxfId="783" priority="413" stopIfTrue="1" operator="equal">
      <formula>"P"</formula>
    </cfRule>
  </conditionalFormatting>
  <conditionalFormatting sqref="D455">
    <cfRule type="cellIs" dxfId="782" priority="412" stopIfTrue="1" operator="equal">
      <formula>"P"</formula>
    </cfRule>
  </conditionalFormatting>
  <conditionalFormatting sqref="D455">
    <cfRule type="cellIs" dxfId="781" priority="410" stopIfTrue="1" operator="equal">
      <formula>"P"</formula>
    </cfRule>
  </conditionalFormatting>
  <conditionalFormatting sqref="D454">
    <cfRule type="cellIs" dxfId="780" priority="411" stopIfTrue="1" operator="equal">
      <formula>"P"</formula>
    </cfRule>
  </conditionalFormatting>
  <conditionalFormatting sqref="D454">
    <cfRule type="cellIs" dxfId="779" priority="409" stopIfTrue="1" operator="equal">
      <formula>"P"</formula>
    </cfRule>
  </conditionalFormatting>
  <conditionalFormatting sqref="D454">
    <cfRule type="cellIs" dxfId="778" priority="408" stopIfTrue="1" operator="equal">
      <formula>"P"</formula>
    </cfRule>
  </conditionalFormatting>
  <conditionalFormatting sqref="D455">
    <cfRule type="cellIs" dxfId="777" priority="407" stopIfTrue="1" operator="equal">
      <formula>"P"</formula>
    </cfRule>
  </conditionalFormatting>
  <conditionalFormatting sqref="D454">
    <cfRule type="cellIs" dxfId="776" priority="406" stopIfTrue="1" operator="equal">
      <formula>"P"</formula>
    </cfRule>
  </conditionalFormatting>
  <conditionalFormatting sqref="D454">
    <cfRule type="cellIs" dxfId="775" priority="405" stopIfTrue="1" operator="equal">
      <formula>"P"</formula>
    </cfRule>
  </conditionalFormatting>
  <conditionalFormatting sqref="D454">
    <cfRule type="cellIs" dxfId="774" priority="404" stopIfTrue="1" operator="equal">
      <formula>"P"</formula>
    </cfRule>
  </conditionalFormatting>
  <conditionalFormatting sqref="D457">
    <cfRule type="cellIs" dxfId="773" priority="403" stopIfTrue="1" operator="equal">
      <formula>"P"</formula>
    </cfRule>
  </conditionalFormatting>
  <conditionalFormatting sqref="D456">
    <cfRule type="cellIs" dxfId="772" priority="402" stopIfTrue="1" operator="equal">
      <formula>"P"</formula>
    </cfRule>
  </conditionalFormatting>
  <conditionalFormatting sqref="D455">
    <cfRule type="cellIs" dxfId="771" priority="401" stopIfTrue="1" operator="equal">
      <formula>"P"</formula>
    </cfRule>
  </conditionalFormatting>
  <conditionalFormatting sqref="D456">
    <cfRule type="cellIs" dxfId="770" priority="400" stopIfTrue="1" operator="equal">
      <formula>"P"</formula>
    </cfRule>
  </conditionalFormatting>
  <conditionalFormatting sqref="D455">
    <cfRule type="cellIs" dxfId="769" priority="399" stopIfTrue="1" operator="equal">
      <formula>"P"</formula>
    </cfRule>
  </conditionalFormatting>
  <conditionalFormatting sqref="D454">
    <cfRule type="cellIs" dxfId="768" priority="398" stopIfTrue="1" operator="equal">
      <formula>"P"</formula>
    </cfRule>
  </conditionalFormatting>
  <conditionalFormatting sqref="D454">
    <cfRule type="cellIs" dxfId="767" priority="386" stopIfTrue="1" operator="equal">
      <formula>"P"</formula>
    </cfRule>
  </conditionalFormatting>
  <conditionalFormatting sqref="D454">
    <cfRule type="cellIs" dxfId="766" priority="385" stopIfTrue="1" operator="equal">
      <formula>"P"</formula>
    </cfRule>
  </conditionalFormatting>
  <conditionalFormatting sqref="D454">
    <cfRule type="cellIs" dxfId="765" priority="383" stopIfTrue="1" operator="equal">
      <formula>"P"</formula>
    </cfRule>
  </conditionalFormatting>
  <conditionalFormatting sqref="D455">
    <cfRule type="cellIs" dxfId="764" priority="384" stopIfTrue="1" operator="equal">
      <formula>"P"</formula>
    </cfRule>
  </conditionalFormatting>
  <conditionalFormatting sqref="D454">
    <cfRule type="cellIs" dxfId="763" priority="381" stopIfTrue="1" operator="equal">
      <formula>"P"</formula>
    </cfRule>
  </conditionalFormatting>
  <conditionalFormatting sqref="D459">
    <cfRule type="cellIs" dxfId="762" priority="379" stopIfTrue="1" operator="equal">
      <formula>"P"</formula>
    </cfRule>
  </conditionalFormatting>
  <conditionalFormatting sqref="D454">
    <cfRule type="cellIs" dxfId="761" priority="382" stopIfTrue="1" operator="equal">
      <formula>"P"</formula>
    </cfRule>
  </conditionalFormatting>
  <conditionalFormatting sqref="D454">
    <cfRule type="cellIs" dxfId="760" priority="380" stopIfTrue="1" operator="equal">
      <formula>"P"</formula>
    </cfRule>
  </conditionalFormatting>
  <conditionalFormatting sqref="D458">
    <cfRule type="cellIs" dxfId="759" priority="378" stopIfTrue="1" operator="equal">
      <formula>"P"</formula>
    </cfRule>
  </conditionalFormatting>
  <conditionalFormatting sqref="D457">
    <cfRule type="cellIs" dxfId="758" priority="377" stopIfTrue="1" operator="equal">
      <formula>"P"</formula>
    </cfRule>
  </conditionalFormatting>
  <conditionalFormatting sqref="D454">
    <cfRule type="cellIs" dxfId="757" priority="337" stopIfTrue="1" operator="equal">
      <formula>"P"</formula>
    </cfRule>
  </conditionalFormatting>
  <conditionalFormatting sqref="D454">
    <cfRule type="cellIs" dxfId="756" priority="336" stopIfTrue="1" operator="equal">
      <formula>"P"</formula>
    </cfRule>
  </conditionalFormatting>
  <conditionalFormatting sqref="D456">
    <cfRule type="cellIs" dxfId="755" priority="330" stopIfTrue="1" operator="equal">
      <formula>"P"</formula>
    </cfRule>
  </conditionalFormatting>
  <conditionalFormatting sqref="D454">
    <cfRule type="cellIs" dxfId="754" priority="339" stopIfTrue="1" operator="equal">
      <formula>"P"</formula>
    </cfRule>
  </conditionalFormatting>
  <conditionalFormatting sqref="D455">
    <cfRule type="cellIs" dxfId="753" priority="340" stopIfTrue="1" operator="equal">
      <formula>"P"</formula>
    </cfRule>
  </conditionalFormatting>
  <conditionalFormatting sqref="D455">
    <cfRule type="cellIs" dxfId="752" priority="338" stopIfTrue="1" operator="equal">
      <formula>"P"</formula>
    </cfRule>
  </conditionalFormatting>
  <conditionalFormatting sqref="D458">
    <cfRule type="cellIs" dxfId="751" priority="335" stopIfTrue="1" operator="equal">
      <formula>"P"</formula>
    </cfRule>
  </conditionalFormatting>
  <conditionalFormatting sqref="D457">
    <cfRule type="cellIs" dxfId="750" priority="334" stopIfTrue="1" operator="equal">
      <formula>"P"</formula>
    </cfRule>
  </conditionalFormatting>
  <conditionalFormatting sqref="D456">
    <cfRule type="cellIs" dxfId="749" priority="333" stopIfTrue="1" operator="equal">
      <formula>"P"</formula>
    </cfRule>
  </conditionalFormatting>
  <conditionalFormatting sqref="D457">
    <cfRule type="cellIs" dxfId="748" priority="331" stopIfTrue="1" operator="equal">
      <formula>"P"</formula>
    </cfRule>
  </conditionalFormatting>
  <conditionalFormatting sqref="D454">
    <cfRule type="cellIs" dxfId="747" priority="332" stopIfTrue="1" operator="equal">
      <formula>"P"</formula>
    </cfRule>
  </conditionalFormatting>
  <conditionalFormatting sqref="D455">
    <cfRule type="cellIs" dxfId="746" priority="376" stopIfTrue="1" operator="equal">
      <formula>"P"</formula>
    </cfRule>
  </conditionalFormatting>
  <conditionalFormatting sqref="D458">
    <cfRule type="cellIs" dxfId="745" priority="375" stopIfTrue="1" operator="equal">
      <formula>"P"</formula>
    </cfRule>
  </conditionalFormatting>
  <conditionalFormatting sqref="D457">
    <cfRule type="cellIs" dxfId="744" priority="374" stopIfTrue="1" operator="equal">
      <formula>"P"</formula>
    </cfRule>
  </conditionalFormatting>
  <conditionalFormatting sqref="D456">
    <cfRule type="cellIs" dxfId="743" priority="373" stopIfTrue="1" operator="equal">
      <formula>"P"</formula>
    </cfRule>
  </conditionalFormatting>
  <conditionalFormatting sqref="D454">
    <cfRule type="cellIs" dxfId="742" priority="372" stopIfTrue="1" operator="equal">
      <formula>"P"</formula>
    </cfRule>
  </conditionalFormatting>
  <conditionalFormatting sqref="D458">
    <cfRule type="cellIs" dxfId="741" priority="371" stopIfTrue="1" operator="equal">
      <formula>"P"</formula>
    </cfRule>
  </conditionalFormatting>
  <conditionalFormatting sqref="D457">
    <cfRule type="cellIs" dxfId="740" priority="370" stopIfTrue="1" operator="equal">
      <formula>"P"</formula>
    </cfRule>
  </conditionalFormatting>
  <conditionalFormatting sqref="D456">
    <cfRule type="cellIs" dxfId="739" priority="369" stopIfTrue="1" operator="equal">
      <formula>"P"</formula>
    </cfRule>
  </conditionalFormatting>
  <conditionalFormatting sqref="D457">
    <cfRule type="cellIs" dxfId="738" priority="368" stopIfTrue="1" operator="equal">
      <formula>"P"</formula>
    </cfRule>
  </conditionalFormatting>
  <conditionalFormatting sqref="D458">
    <cfRule type="cellIs" dxfId="737" priority="366" stopIfTrue="1" operator="equal">
      <formula>"P"</formula>
    </cfRule>
  </conditionalFormatting>
  <conditionalFormatting sqref="D456">
    <cfRule type="cellIs" dxfId="736" priority="367" stopIfTrue="1" operator="equal">
      <formula>"P"</formula>
    </cfRule>
  </conditionalFormatting>
  <conditionalFormatting sqref="D457">
    <cfRule type="cellIs" dxfId="735" priority="365" stopIfTrue="1" operator="equal">
      <formula>"P"</formula>
    </cfRule>
  </conditionalFormatting>
  <conditionalFormatting sqref="D456">
    <cfRule type="cellIs" dxfId="734" priority="364" stopIfTrue="1" operator="equal">
      <formula>"P"</formula>
    </cfRule>
  </conditionalFormatting>
  <conditionalFormatting sqref="D454">
    <cfRule type="cellIs" dxfId="733" priority="363" stopIfTrue="1" operator="equal">
      <formula>"P"</formula>
    </cfRule>
  </conditionalFormatting>
  <conditionalFormatting sqref="D457">
    <cfRule type="cellIs" dxfId="732" priority="362" stopIfTrue="1" operator="equal">
      <formula>"P"</formula>
    </cfRule>
  </conditionalFormatting>
  <conditionalFormatting sqref="D456">
    <cfRule type="cellIs" dxfId="731" priority="361" stopIfTrue="1" operator="equal">
      <formula>"P"</formula>
    </cfRule>
  </conditionalFormatting>
  <conditionalFormatting sqref="D455">
    <cfRule type="cellIs" dxfId="730" priority="360" stopIfTrue="1" operator="equal">
      <formula>"P"</formula>
    </cfRule>
  </conditionalFormatting>
  <conditionalFormatting sqref="D457">
    <cfRule type="cellIs" dxfId="729" priority="359" stopIfTrue="1" operator="equal">
      <formula>"P"</formula>
    </cfRule>
  </conditionalFormatting>
  <conditionalFormatting sqref="D456">
    <cfRule type="cellIs" dxfId="728" priority="358" stopIfTrue="1" operator="equal">
      <formula>"P"</formula>
    </cfRule>
  </conditionalFormatting>
  <conditionalFormatting sqref="D455">
    <cfRule type="cellIs" dxfId="727" priority="357" stopIfTrue="1" operator="equal">
      <formula>"P"</formula>
    </cfRule>
  </conditionalFormatting>
  <conditionalFormatting sqref="D456">
    <cfRule type="cellIs" dxfId="726" priority="356" stopIfTrue="1" operator="equal">
      <formula>"P"</formula>
    </cfRule>
  </conditionalFormatting>
  <conditionalFormatting sqref="D455">
    <cfRule type="cellIs" dxfId="725" priority="355" stopIfTrue="1" operator="equal">
      <formula>"P"</formula>
    </cfRule>
  </conditionalFormatting>
  <conditionalFormatting sqref="D457">
    <cfRule type="cellIs" dxfId="724" priority="354" stopIfTrue="1" operator="equal">
      <formula>"P"</formula>
    </cfRule>
  </conditionalFormatting>
  <conditionalFormatting sqref="D456">
    <cfRule type="cellIs" dxfId="723" priority="353" stopIfTrue="1" operator="equal">
      <formula>"P"</formula>
    </cfRule>
  </conditionalFormatting>
  <conditionalFormatting sqref="D455">
    <cfRule type="cellIs" dxfId="722" priority="352" stopIfTrue="1" operator="equal">
      <formula>"P"</formula>
    </cfRule>
  </conditionalFormatting>
  <conditionalFormatting sqref="D456">
    <cfRule type="cellIs" dxfId="721" priority="351" stopIfTrue="1" operator="equal">
      <formula>"P"</formula>
    </cfRule>
  </conditionalFormatting>
  <conditionalFormatting sqref="D455">
    <cfRule type="cellIs" dxfId="720" priority="350" stopIfTrue="1" operator="equal">
      <formula>"P"</formula>
    </cfRule>
  </conditionalFormatting>
  <conditionalFormatting sqref="D454">
    <cfRule type="cellIs" dxfId="719" priority="349" stopIfTrue="1" operator="equal">
      <formula>"P"</formula>
    </cfRule>
  </conditionalFormatting>
  <conditionalFormatting sqref="D456">
    <cfRule type="cellIs" dxfId="718" priority="348" stopIfTrue="1" operator="equal">
      <formula>"P"</formula>
    </cfRule>
  </conditionalFormatting>
  <conditionalFormatting sqref="D455">
    <cfRule type="cellIs" dxfId="717" priority="347" stopIfTrue="1" operator="equal">
      <formula>"P"</formula>
    </cfRule>
  </conditionalFormatting>
  <conditionalFormatting sqref="D454">
    <cfRule type="cellIs" dxfId="716" priority="346" stopIfTrue="1" operator="equal">
      <formula>"P"</formula>
    </cfRule>
  </conditionalFormatting>
  <conditionalFormatting sqref="D455">
    <cfRule type="cellIs" dxfId="715" priority="345" stopIfTrue="1" operator="equal">
      <formula>"P"</formula>
    </cfRule>
  </conditionalFormatting>
  <conditionalFormatting sqref="D454">
    <cfRule type="cellIs" dxfId="714" priority="344" stopIfTrue="1" operator="equal">
      <formula>"P"</formula>
    </cfRule>
  </conditionalFormatting>
  <conditionalFormatting sqref="D456">
    <cfRule type="cellIs" dxfId="713" priority="343" stopIfTrue="1" operator="equal">
      <formula>"P"</formula>
    </cfRule>
  </conditionalFormatting>
  <conditionalFormatting sqref="D455">
    <cfRule type="cellIs" dxfId="712" priority="342" stopIfTrue="1" operator="equal">
      <formula>"P"</formula>
    </cfRule>
  </conditionalFormatting>
  <conditionalFormatting sqref="D454">
    <cfRule type="cellIs" dxfId="711" priority="341" stopIfTrue="1" operator="equal">
      <formula>"P"</formula>
    </cfRule>
  </conditionalFormatting>
  <conditionalFormatting sqref="D455">
    <cfRule type="cellIs" dxfId="710" priority="329" stopIfTrue="1" operator="equal">
      <formula>"P"</formula>
    </cfRule>
  </conditionalFormatting>
  <conditionalFormatting sqref="D457">
    <cfRule type="cellIs" dxfId="709" priority="328" stopIfTrue="1" operator="equal">
      <formula>"P"</formula>
    </cfRule>
  </conditionalFormatting>
  <conditionalFormatting sqref="D455">
    <cfRule type="cellIs" dxfId="708" priority="326" stopIfTrue="1" operator="equal">
      <formula>"P"</formula>
    </cfRule>
  </conditionalFormatting>
  <conditionalFormatting sqref="D456">
    <cfRule type="cellIs" dxfId="707" priority="327" stopIfTrue="1" operator="equal">
      <formula>"P"</formula>
    </cfRule>
  </conditionalFormatting>
  <conditionalFormatting sqref="D456">
    <cfRule type="cellIs" dxfId="706" priority="325" stopIfTrue="1" operator="equal">
      <formula>"P"</formula>
    </cfRule>
  </conditionalFormatting>
  <conditionalFormatting sqref="D455">
    <cfRule type="cellIs" dxfId="705" priority="324" stopIfTrue="1" operator="equal">
      <formula>"P"</formula>
    </cfRule>
  </conditionalFormatting>
  <conditionalFormatting sqref="D457">
    <cfRule type="cellIs" dxfId="704" priority="323" stopIfTrue="1" operator="equal">
      <formula>"P"</formula>
    </cfRule>
  </conditionalFormatting>
  <conditionalFormatting sqref="D456">
    <cfRule type="cellIs" dxfId="703" priority="322" stopIfTrue="1" operator="equal">
      <formula>"P"</formula>
    </cfRule>
  </conditionalFormatting>
  <conditionalFormatting sqref="D455">
    <cfRule type="cellIs" dxfId="702" priority="321" stopIfTrue="1" operator="equal">
      <formula>"P"</formula>
    </cfRule>
  </conditionalFormatting>
  <conditionalFormatting sqref="D456">
    <cfRule type="cellIs" dxfId="701" priority="320" stopIfTrue="1" operator="equal">
      <formula>"P"</formula>
    </cfRule>
  </conditionalFormatting>
  <conditionalFormatting sqref="D455">
    <cfRule type="cellIs" dxfId="700" priority="319" stopIfTrue="1" operator="equal">
      <formula>"P"</formula>
    </cfRule>
  </conditionalFormatting>
  <conditionalFormatting sqref="D454">
    <cfRule type="cellIs" dxfId="699" priority="318" stopIfTrue="1" operator="equal">
      <formula>"P"</formula>
    </cfRule>
  </conditionalFormatting>
  <conditionalFormatting sqref="D456">
    <cfRule type="cellIs" dxfId="698" priority="317" stopIfTrue="1" operator="equal">
      <formula>"P"</formula>
    </cfRule>
  </conditionalFormatting>
  <conditionalFormatting sqref="D455">
    <cfRule type="cellIs" dxfId="697" priority="316" stopIfTrue="1" operator="equal">
      <formula>"P"</formula>
    </cfRule>
  </conditionalFormatting>
  <conditionalFormatting sqref="D454">
    <cfRule type="cellIs" dxfId="696" priority="315" stopIfTrue="1" operator="equal">
      <formula>"P"</formula>
    </cfRule>
  </conditionalFormatting>
  <conditionalFormatting sqref="D455">
    <cfRule type="cellIs" dxfId="695" priority="314" stopIfTrue="1" operator="equal">
      <formula>"P"</formula>
    </cfRule>
  </conditionalFormatting>
  <conditionalFormatting sqref="D454">
    <cfRule type="cellIs" dxfId="694" priority="313" stopIfTrue="1" operator="equal">
      <formula>"P"</formula>
    </cfRule>
  </conditionalFormatting>
  <conditionalFormatting sqref="D456">
    <cfRule type="cellIs" dxfId="693" priority="312" stopIfTrue="1" operator="equal">
      <formula>"P"</formula>
    </cfRule>
  </conditionalFormatting>
  <conditionalFormatting sqref="D455">
    <cfRule type="cellIs" dxfId="692" priority="311" stopIfTrue="1" operator="equal">
      <formula>"P"</formula>
    </cfRule>
  </conditionalFormatting>
  <conditionalFormatting sqref="D454">
    <cfRule type="cellIs" dxfId="691" priority="310" stopIfTrue="1" operator="equal">
      <formula>"P"</formula>
    </cfRule>
  </conditionalFormatting>
  <conditionalFormatting sqref="D455">
    <cfRule type="cellIs" dxfId="690" priority="309" stopIfTrue="1" operator="equal">
      <formula>"P"</formula>
    </cfRule>
  </conditionalFormatting>
  <conditionalFormatting sqref="D454">
    <cfRule type="cellIs" dxfId="689" priority="308" stopIfTrue="1" operator="equal">
      <formula>"P"</formula>
    </cfRule>
  </conditionalFormatting>
  <conditionalFormatting sqref="D455">
    <cfRule type="cellIs" dxfId="688" priority="307" stopIfTrue="1" operator="equal">
      <formula>"P"</formula>
    </cfRule>
  </conditionalFormatting>
  <conditionalFormatting sqref="D454">
    <cfRule type="cellIs" dxfId="687" priority="306" stopIfTrue="1" operator="equal">
      <formula>"P"</formula>
    </cfRule>
  </conditionalFormatting>
  <conditionalFormatting sqref="D454">
    <cfRule type="cellIs" dxfId="686" priority="305" stopIfTrue="1" operator="equal">
      <formula>"P"</formula>
    </cfRule>
  </conditionalFormatting>
  <conditionalFormatting sqref="D455">
    <cfRule type="cellIs" dxfId="685" priority="304" stopIfTrue="1" operator="equal">
      <formula>"P"</formula>
    </cfRule>
  </conditionalFormatting>
  <conditionalFormatting sqref="D454">
    <cfRule type="cellIs" dxfId="684" priority="303" stopIfTrue="1" operator="equal">
      <formula>"P"</formula>
    </cfRule>
  </conditionalFormatting>
  <conditionalFormatting sqref="D454">
    <cfRule type="cellIs" dxfId="683" priority="302" stopIfTrue="1" operator="equal">
      <formula>"P"</formula>
    </cfRule>
  </conditionalFormatting>
  <conditionalFormatting sqref="D454">
    <cfRule type="cellIs" dxfId="682" priority="301" stopIfTrue="1" operator="equal">
      <formula>"P"</formula>
    </cfRule>
  </conditionalFormatting>
  <conditionalFormatting sqref="D458">
    <cfRule type="cellIs" dxfId="681" priority="300" stopIfTrue="1" operator="equal">
      <formula>"P"</formula>
    </cfRule>
  </conditionalFormatting>
  <conditionalFormatting sqref="D455">
    <cfRule type="cellIs" dxfId="680" priority="661" stopIfTrue="1" operator="equal">
      <formula>"P"</formula>
    </cfRule>
  </conditionalFormatting>
  <conditionalFormatting sqref="D456">
    <cfRule type="cellIs" dxfId="679" priority="657" stopIfTrue="1" operator="equal">
      <formula>"P"</formula>
    </cfRule>
  </conditionalFormatting>
  <conditionalFormatting sqref="D456">
    <cfRule type="cellIs" dxfId="678" priority="652" stopIfTrue="1" operator="equal">
      <formula>"P"</formula>
    </cfRule>
  </conditionalFormatting>
  <conditionalFormatting sqref="D459">
    <cfRule type="cellIs" dxfId="677" priority="647" stopIfTrue="1" operator="equal">
      <formula>"P"</formula>
    </cfRule>
  </conditionalFormatting>
  <conditionalFormatting sqref="D457">
    <cfRule type="cellIs" dxfId="676" priority="645" stopIfTrue="1" operator="equal">
      <formula>"P"</formula>
    </cfRule>
  </conditionalFormatting>
  <conditionalFormatting sqref="D455">
    <cfRule type="cellIs" dxfId="675" priority="644" stopIfTrue="1" operator="equal">
      <formula>"P"</formula>
    </cfRule>
  </conditionalFormatting>
  <conditionalFormatting sqref="D458">
    <cfRule type="cellIs" dxfId="674" priority="643" stopIfTrue="1" operator="equal">
      <formula>"P"</formula>
    </cfRule>
  </conditionalFormatting>
  <conditionalFormatting sqref="D457">
    <cfRule type="cellIs" dxfId="673" priority="634" stopIfTrue="1" operator="equal">
      <formula>"P"</formula>
    </cfRule>
  </conditionalFormatting>
  <conditionalFormatting sqref="D456">
    <cfRule type="cellIs" dxfId="672" priority="633" stopIfTrue="1" operator="equal">
      <formula>"P"</formula>
    </cfRule>
  </conditionalFormatting>
  <conditionalFormatting sqref="D456">
    <cfRule type="cellIs" dxfId="671" priority="631" stopIfTrue="1" operator="equal">
      <formula>"P"</formula>
    </cfRule>
  </conditionalFormatting>
  <conditionalFormatting sqref="D455">
    <cfRule type="cellIs" dxfId="670" priority="630" stopIfTrue="1" operator="equal">
      <formula>"P"</formula>
    </cfRule>
  </conditionalFormatting>
  <conditionalFormatting sqref="D457">
    <cfRule type="cellIs" dxfId="669" priority="629" stopIfTrue="1" operator="equal">
      <formula>"P"</formula>
    </cfRule>
  </conditionalFormatting>
  <conditionalFormatting sqref="D458">
    <cfRule type="cellIs" dxfId="668" priority="751" stopIfTrue="1" operator="equal">
      <formula>"P"</formula>
    </cfRule>
  </conditionalFormatting>
  <conditionalFormatting sqref="D459">
    <cfRule type="cellIs" dxfId="667" priority="750" stopIfTrue="1" operator="equal">
      <formula>"P"</formula>
    </cfRule>
  </conditionalFormatting>
  <conditionalFormatting sqref="D458">
    <cfRule type="cellIs" dxfId="666" priority="749" stopIfTrue="1" operator="equal">
      <formula>"P"</formula>
    </cfRule>
  </conditionalFormatting>
  <conditionalFormatting sqref="D457">
    <cfRule type="cellIs" dxfId="665" priority="748" stopIfTrue="1" operator="equal">
      <formula>"P"</formula>
    </cfRule>
  </conditionalFormatting>
  <conditionalFormatting sqref="D455">
    <cfRule type="cellIs" dxfId="664" priority="747" stopIfTrue="1" operator="equal">
      <formula>"P"</formula>
    </cfRule>
  </conditionalFormatting>
  <conditionalFormatting sqref="D455">
    <cfRule type="cellIs" dxfId="663" priority="717" stopIfTrue="1" operator="equal">
      <formula>"P"</formula>
    </cfRule>
  </conditionalFormatting>
  <conditionalFormatting sqref="D455">
    <cfRule type="cellIs" dxfId="662" priority="718" stopIfTrue="1" operator="equal">
      <formula>"P"</formula>
    </cfRule>
  </conditionalFormatting>
  <conditionalFormatting sqref="D456">
    <cfRule type="cellIs" dxfId="661" priority="719" stopIfTrue="1" operator="equal">
      <formula>"P"</formula>
    </cfRule>
  </conditionalFormatting>
  <conditionalFormatting sqref="D455">
    <cfRule type="cellIs" dxfId="660" priority="716" stopIfTrue="1" operator="equal">
      <formula>"P"</formula>
    </cfRule>
  </conditionalFormatting>
  <conditionalFormatting sqref="D458">
    <cfRule type="cellIs" dxfId="659" priority="746" stopIfTrue="1" operator="equal">
      <formula>"P"</formula>
    </cfRule>
  </conditionalFormatting>
  <conditionalFormatting sqref="D457">
    <cfRule type="cellIs" dxfId="658" priority="745" stopIfTrue="1" operator="equal">
      <formula>"P"</formula>
    </cfRule>
  </conditionalFormatting>
  <conditionalFormatting sqref="D456">
    <cfRule type="cellIs" dxfId="657" priority="744" stopIfTrue="1" operator="equal">
      <formula>"P"</formula>
    </cfRule>
  </conditionalFormatting>
  <conditionalFormatting sqref="D458">
    <cfRule type="cellIs" dxfId="656" priority="743" stopIfTrue="1" operator="equal">
      <formula>"P"</formula>
    </cfRule>
  </conditionalFormatting>
  <conditionalFormatting sqref="D457">
    <cfRule type="cellIs" dxfId="655" priority="742" stopIfTrue="1" operator="equal">
      <formula>"P"</formula>
    </cfRule>
  </conditionalFormatting>
  <conditionalFormatting sqref="D456">
    <cfRule type="cellIs" dxfId="654" priority="741" stopIfTrue="1" operator="equal">
      <formula>"P"</formula>
    </cfRule>
  </conditionalFormatting>
  <conditionalFormatting sqref="D457">
    <cfRule type="cellIs" dxfId="653" priority="740" stopIfTrue="1" operator="equal">
      <formula>"P"</formula>
    </cfRule>
  </conditionalFormatting>
  <conditionalFormatting sqref="D456">
    <cfRule type="cellIs" dxfId="652" priority="739" stopIfTrue="1" operator="equal">
      <formula>"P"</formula>
    </cfRule>
  </conditionalFormatting>
  <conditionalFormatting sqref="D458">
    <cfRule type="cellIs" dxfId="651" priority="738" stopIfTrue="1" operator="equal">
      <formula>"P"</formula>
    </cfRule>
  </conditionalFormatting>
  <conditionalFormatting sqref="D457">
    <cfRule type="cellIs" dxfId="650" priority="737" stopIfTrue="1" operator="equal">
      <formula>"P"</formula>
    </cfRule>
  </conditionalFormatting>
  <conditionalFormatting sqref="D456">
    <cfRule type="cellIs" dxfId="649" priority="736" stopIfTrue="1" operator="equal">
      <formula>"P"</formula>
    </cfRule>
  </conditionalFormatting>
  <conditionalFormatting sqref="D457">
    <cfRule type="cellIs" dxfId="648" priority="735" stopIfTrue="1" operator="equal">
      <formula>"P"</formula>
    </cfRule>
  </conditionalFormatting>
  <conditionalFormatting sqref="D456">
    <cfRule type="cellIs" dxfId="647" priority="734" stopIfTrue="1" operator="equal">
      <formula>"P"</formula>
    </cfRule>
  </conditionalFormatting>
  <conditionalFormatting sqref="D455">
    <cfRule type="cellIs" dxfId="646" priority="733" stopIfTrue="1" operator="equal">
      <formula>"P"</formula>
    </cfRule>
  </conditionalFormatting>
  <conditionalFormatting sqref="D457">
    <cfRule type="cellIs" dxfId="645" priority="732" stopIfTrue="1" operator="equal">
      <formula>"P"</formula>
    </cfRule>
  </conditionalFormatting>
  <conditionalFormatting sqref="D456">
    <cfRule type="cellIs" dxfId="644" priority="731" stopIfTrue="1" operator="equal">
      <formula>"P"</formula>
    </cfRule>
  </conditionalFormatting>
  <conditionalFormatting sqref="D455">
    <cfRule type="cellIs" dxfId="643" priority="730" stopIfTrue="1" operator="equal">
      <formula>"P"</formula>
    </cfRule>
  </conditionalFormatting>
  <conditionalFormatting sqref="D456">
    <cfRule type="cellIs" dxfId="642" priority="729" stopIfTrue="1" operator="equal">
      <formula>"P"</formula>
    </cfRule>
  </conditionalFormatting>
  <conditionalFormatting sqref="D455">
    <cfRule type="cellIs" dxfId="641" priority="728" stopIfTrue="1" operator="equal">
      <formula>"P"</formula>
    </cfRule>
  </conditionalFormatting>
  <conditionalFormatting sqref="D457">
    <cfRule type="cellIs" dxfId="640" priority="727" stopIfTrue="1" operator="equal">
      <formula>"P"</formula>
    </cfRule>
  </conditionalFormatting>
  <conditionalFormatting sqref="D456">
    <cfRule type="cellIs" dxfId="639" priority="726" stopIfTrue="1" operator="equal">
      <formula>"P"</formula>
    </cfRule>
  </conditionalFormatting>
  <conditionalFormatting sqref="D455">
    <cfRule type="cellIs" dxfId="638" priority="725" stopIfTrue="1" operator="equal">
      <formula>"P"</formula>
    </cfRule>
  </conditionalFormatting>
  <conditionalFormatting sqref="D456">
    <cfRule type="cellIs" dxfId="637" priority="724" stopIfTrue="1" operator="equal">
      <formula>"P"</formula>
    </cfRule>
  </conditionalFormatting>
  <conditionalFormatting sqref="D455">
    <cfRule type="cellIs" dxfId="636" priority="723" stopIfTrue="1" operator="equal">
      <formula>"P"</formula>
    </cfRule>
  </conditionalFormatting>
  <conditionalFormatting sqref="D456">
    <cfRule type="cellIs" dxfId="635" priority="722" stopIfTrue="1" operator="equal">
      <formula>"P"</formula>
    </cfRule>
  </conditionalFormatting>
  <conditionalFormatting sqref="D455">
    <cfRule type="cellIs" dxfId="634" priority="721" stopIfTrue="1" operator="equal">
      <formula>"P"</formula>
    </cfRule>
  </conditionalFormatting>
  <conditionalFormatting sqref="D455">
    <cfRule type="cellIs" dxfId="633" priority="720" stopIfTrue="1" operator="equal">
      <formula>"P"</formula>
    </cfRule>
  </conditionalFormatting>
  <conditionalFormatting sqref="D458">
    <cfRule type="cellIs" dxfId="632" priority="715" stopIfTrue="1" operator="equal">
      <formula>"P"</formula>
    </cfRule>
  </conditionalFormatting>
  <conditionalFormatting sqref="D457">
    <cfRule type="cellIs" dxfId="631" priority="714" stopIfTrue="1" operator="equal">
      <formula>"P"</formula>
    </cfRule>
  </conditionalFormatting>
  <conditionalFormatting sqref="D456">
    <cfRule type="cellIs" dxfId="630" priority="713" stopIfTrue="1" operator="equal">
      <formula>"P"</formula>
    </cfRule>
  </conditionalFormatting>
  <conditionalFormatting sqref="D455">
    <cfRule type="cellIs" dxfId="629" priority="692" stopIfTrue="1" operator="equal">
      <formula>"P"</formula>
    </cfRule>
  </conditionalFormatting>
  <conditionalFormatting sqref="D457">
    <cfRule type="cellIs" dxfId="628" priority="712" stopIfTrue="1" operator="equal">
      <formula>"P"</formula>
    </cfRule>
  </conditionalFormatting>
  <conditionalFormatting sqref="D456">
    <cfRule type="cellIs" dxfId="627" priority="711" stopIfTrue="1" operator="equal">
      <formula>"P"</formula>
    </cfRule>
  </conditionalFormatting>
  <conditionalFormatting sqref="D455">
    <cfRule type="cellIs" dxfId="626" priority="710" stopIfTrue="1" operator="equal">
      <formula>"P"</formula>
    </cfRule>
  </conditionalFormatting>
  <conditionalFormatting sqref="D457">
    <cfRule type="cellIs" dxfId="625" priority="709" stopIfTrue="1" operator="equal">
      <formula>"P"</formula>
    </cfRule>
  </conditionalFormatting>
  <conditionalFormatting sqref="D456">
    <cfRule type="cellIs" dxfId="624" priority="708" stopIfTrue="1" operator="equal">
      <formula>"P"</formula>
    </cfRule>
  </conditionalFormatting>
  <conditionalFormatting sqref="D455">
    <cfRule type="cellIs" dxfId="623" priority="707" stopIfTrue="1" operator="equal">
      <formula>"P"</formula>
    </cfRule>
  </conditionalFormatting>
  <conditionalFormatting sqref="D456">
    <cfRule type="cellIs" dxfId="622" priority="706" stopIfTrue="1" operator="equal">
      <formula>"P"</formula>
    </cfRule>
  </conditionalFormatting>
  <conditionalFormatting sqref="D455">
    <cfRule type="cellIs" dxfId="621" priority="705" stopIfTrue="1" operator="equal">
      <formula>"P"</formula>
    </cfRule>
  </conditionalFormatting>
  <conditionalFormatting sqref="D457">
    <cfRule type="cellIs" dxfId="620" priority="704" stopIfTrue="1" operator="equal">
      <formula>"P"</formula>
    </cfRule>
  </conditionalFormatting>
  <conditionalFormatting sqref="D456">
    <cfRule type="cellIs" dxfId="619" priority="703" stopIfTrue="1" operator="equal">
      <formula>"P"</formula>
    </cfRule>
  </conditionalFormatting>
  <conditionalFormatting sqref="D455">
    <cfRule type="cellIs" dxfId="618" priority="702" stopIfTrue="1" operator="equal">
      <formula>"P"</formula>
    </cfRule>
  </conditionalFormatting>
  <conditionalFormatting sqref="D456">
    <cfRule type="cellIs" dxfId="617" priority="701" stopIfTrue="1" operator="equal">
      <formula>"P"</formula>
    </cfRule>
  </conditionalFormatting>
  <conditionalFormatting sqref="D455">
    <cfRule type="cellIs" dxfId="616" priority="700" stopIfTrue="1" operator="equal">
      <formula>"P"</formula>
    </cfRule>
  </conditionalFormatting>
  <conditionalFormatting sqref="D456">
    <cfRule type="cellIs" dxfId="615" priority="699" stopIfTrue="1" operator="equal">
      <formula>"P"</formula>
    </cfRule>
  </conditionalFormatting>
  <conditionalFormatting sqref="D455">
    <cfRule type="cellIs" dxfId="614" priority="698" stopIfTrue="1" operator="equal">
      <formula>"P"</formula>
    </cfRule>
  </conditionalFormatting>
  <conditionalFormatting sqref="D455">
    <cfRule type="cellIs" dxfId="613" priority="697" stopIfTrue="1" operator="equal">
      <formula>"P"</formula>
    </cfRule>
  </conditionalFormatting>
  <conditionalFormatting sqref="D456">
    <cfRule type="cellIs" dxfId="612" priority="696" stopIfTrue="1" operator="equal">
      <formula>"P"</formula>
    </cfRule>
  </conditionalFormatting>
  <conditionalFormatting sqref="D455">
    <cfRule type="cellIs" dxfId="611" priority="695" stopIfTrue="1" operator="equal">
      <formula>"P"</formula>
    </cfRule>
  </conditionalFormatting>
  <conditionalFormatting sqref="D455">
    <cfRule type="cellIs" dxfId="610" priority="694" stopIfTrue="1" operator="equal">
      <formula>"P"</formula>
    </cfRule>
  </conditionalFormatting>
  <conditionalFormatting sqref="D455">
    <cfRule type="cellIs" dxfId="609" priority="693" stopIfTrue="1" operator="equal">
      <formula>"P"</formula>
    </cfRule>
  </conditionalFormatting>
  <conditionalFormatting sqref="D460">
    <cfRule type="cellIs" dxfId="608" priority="691" stopIfTrue="1" operator="equal">
      <formula>"P"</formula>
    </cfRule>
  </conditionalFormatting>
  <conditionalFormatting sqref="D459">
    <cfRule type="cellIs" dxfId="607" priority="690" stopIfTrue="1" operator="equal">
      <formula>"P"</formula>
    </cfRule>
  </conditionalFormatting>
  <conditionalFormatting sqref="D458">
    <cfRule type="cellIs" dxfId="606" priority="689" stopIfTrue="1" operator="equal">
      <formula>"P"</formula>
    </cfRule>
  </conditionalFormatting>
  <conditionalFormatting sqref="D456">
    <cfRule type="cellIs" dxfId="605" priority="688" stopIfTrue="1" operator="equal">
      <formula>"P"</formula>
    </cfRule>
  </conditionalFormatting>
  <conditionalFormatting sqref="D455">
    <cfRule type="cellIs" dxfId="604" priority="648" stopIfTrue="1" operator="equal">
      <formula>"P"</formula>
    </cfRule>
  </conditionalFormatting>
  <conditionalFormatting sqref="D456">
    <cfRule type="cellIs" dxfId="603" priority="654" stopIfTrue="1" operator="equal">
      <formula>"P"</formula>
    </cfRule>
  </conditionalFormatting>
  <conditionalFormatting sqref="D457">
    <cfRule type="cellIs" dxfId="602" priority="655" stopIfTrue="1" operator="equal">
      <formula>"P"</formula>
    </cfRule>
  </conditionalFormatting>
  <conditionalFormatting sqref="D455">
    <cfRule type="cellIs" dxfId="601" priority="653" stopIfTrue="1" operator="equal">
      <formula>"P"</formula>
    </cfRule>
  </conditionalFormatting>
  <conditionalFormatting sqref="D455">
    <cfRule type="cellIs" dxfId="600" priority="651" stopIfTrue="1" operator="equal">
      <formula>"P"</formula>
    </cfRule>
  </conditionalFormatting>
  <conditionalFormatting sqref="D456">
    <cfRule type="cellIs" dxfId="599" priority="650" stopIfTrue="1" operator="equal">
      <formula>"P"</formula>
    </cfRule>
  </conditionalFormatting>
  <conditionalFormatting sqref="D455">
    <cfRule type="cellIs" dxfId="598" priority="649" stopIfTrue="1" operator="equal">
      <formula>"P"</formula>
    </cfRule>
  </conditionalFormatting>
  <conditionalFormatting sqref="D459">
    <cfRule type="cellIs" dxfId="597" priority="687" stopIfTrue="1" operator="equal">
      <formula>"P"</formula>
    </cfRule>
  </conditionalFormatting>
  <conditionalFormatting sqref="D458">
    <cfRule type="cellIs" dxfId="596" priority="686" stopIfTrue="1" operator="equal">
      <formula>"P"</formula>
    </cfRule>
  </conditionalFormatting>
  <conditionalFormatting sqref="D457">
    <cfRule type="cellIs" dxfId="595" priority="685" stopIfTrue="1" operator="equal">
      <formula>"P"</formula>
    </cfRule>
  </conditionalFormatting>
  <conditionalFormatting sqref="D455">
    <cfRule type="cellIs" dxfId="594" priority="684" stopIfTrue="1" operator="equal">
      <formula>"P"</formula>
    </cfRule>
  </conditionalFormatting>
  <conditionalFormatting sqref="D459">
    <cfRule type="cellIs" dxfId="593" priority="683" stopIfTrue="1" operator="equal">
      <formula>"P"</formula>
    </cfRule>
  </conditionalFormatting>
  <conditionalFormatting sqref="D458">
    <cfRule type="cellIs" dxfId="592" priority="682" stopIfTrue="1" operator="equal">
      <formula>"P"</formula>
    </cfRule>
  </conditionalFormatting>
  <conditionalFormatting sqref="D457">
    <cfRule type="cellIs" dxfId="591" priority="681" stopIfTrue="1" operator="equal">
      <formula>"P"</formula>
    </cfRule>
  </conditionalFormatting>
  <conditionalFormatting sqref="D458">
    <cfRule type="cellIs" dxfId="590" priority="680" stopIfTrue="1" operator="equal">
      <formula>"P"</formula>
    </cfRule>
  </conditionalFormatting>
  <conditionalFormatting sqref="D457">
    <cfRule type="cellIs" dxfId="589" priority="679" stopIfTrue="1" operator="equal">
      <formula>"P"</formula>
    </cfRule>
  </conditionalFormatting>
  <conditionalFormatting sqref="D459">
    <cfRule type="cellIs" dxfId="588" priority="678" stopIfTrue="1" operator="equal">
      <formula>"P"</formula>
    </cfRule>
  </conditionalFormatting>
  <conditionalFormatting sqref="D458">
    <cfRule type="cellIs" dxfId="587" priority="677" stopIfTrue="1" operator="equal">
      <formula>"P"</formula>
    </cfRule>
  </conditionalFormatting>
  <conditionalFormatting sqref="D457">
    <cfRule type="cellIs" dxfId="586" priority="676" stopIfTrue="1" operator="equal">
      <formula>"P"</formula>
    </cfRule>
  </conditionalFormatting>
  <conditionalFormatting sqref="D455">
    <cfRule type="cellIs" dxfId="585" priority="675" stopIfTrue="1" operator="equal">
      <formula>"P"</formula>
    </cfRule>
  </conditionalFormatting>
  <conditionalFormatting sqref="D458">
    <cfRule type="cellIs" dxfId="584" priority="674" stopIfTrue="1" operator="equal">
      <formula>"P"</formula>
    </cfRule>
  </conditionalFormatting>
  <conditionalFormatting sqref="D457">
    <cfRule type="cellIs" dxfId="583" priority="673" stopIfTrue="1" operator="equal">
      <formula>"P"</formula>
    </cfRule>
  </conditionalFormatting>
  <conditionalFormatting sqref="D456">
    <cfRule type="cellIs" dxfId="582" priority="672" stopIfTrue="1" operator="equal">
      <formula>"P"</formula>
    </cfRule>
  </conditionalFormatting>
  <conditionalFormatting sqref="D458">
    <cfRule type="cellIs" dxfId="581" priority="671" stopIfTrue="1" operator="equal">
      <formula>"P"</formula>
    </cfRule>
  </conditionalFormatting>
  <conditionalFormatting sqref="D457">
    <cfRule type="cellIs" dxfId="580" priority="670" stopIfTrue="1" operator="equal">
      <formula>"P"</formula>
    </cfRule>
  </conditionalFormatting>
  <conditionalFormatting sqref="D456">
    <cfRule type="cellIs" dxfId="579" priority="669" stopIfTrue="1" operator="equal">
      <formula>"P"</formula>
    </cfRule>
  </conditionalFormatting>
  <conditionalFormatting sqref="D457">
    <cfRule type="cellIs" dxfId="578" priority="668" stopIfTrue="1" operator="equal">
      <formula>"P"</formula>
    </cfRule>
  </conditionalFormatting>
  <conditionalFormatting sqref="D456">
    <cfRule type="cellIs" dxfId="577" priority="667" stopIfTrue="1" operator="equal">
      <formula>"P"</formula>
    </cfRule>
  </conditionalFormatting>
  <conditionalFormatting sqref="D458">
    <cfRule type="cellIs" dxfId="576" priority="666" stopIfTrue="1" operator="equal">
      <formula>"P"</formula>
    </cfRule>
  </conditionalFormatting>
  <conditionalFormatting sqref="D457">
    <cfRule type="cellIs" dxfId="575" priority="665" stopIfTrue="1" operator="equal">
      <formula>"P"</formula>
    </cfRule>
  </conditionalFormatting>
  <conditionalFormatting sqref="D456">
    <cfRule type="cellIs" dxfId="574" priority="664" stopIfTrue="1" operator="equal">
      <formula>"P"</formula>
    </cfRule>
  </conditionalFormatting>
  <conditionalFormatting sqref="D457">
    <cfRule type="cellIs" dxfId="573" priority="663" stopIfTrue="1" operator="equal">
      <formula>"P"</formula>
    </cfRule>
  </conditionalFormatting>
  <conditionalFormatting sqref="D456">
    <cfRule type="cellIs" dxfId="572" priority="662" stopIfTrue="1" operator="equal">
      <formula>"P"</formula>
    </cfRule>
  </conditionalFormatting>
  <conditionalFormatting sqref="D457">
    <cfRule type="cellIs" dxfId="571" priority="660" stopIfTrue="1" operator="equal">
      <formula>"P"</formula>
    </cfRule>
  </conditionalFormatting>
  <conditionalFormatting sqref="D456">
    <cfRule type="cellIs" dxfId="570" priority="659" stopIfTrue="1" operator="equal">
      <formula>"P"</formula>
    </cfRule>
  </conditionalFormatting>
  <conditionalFormatting sqref="D455">
    <cfRule type="cellIs" dxfId="569" priority="658" stopIfTrue="1" operator="equal">
      <formula>"P"</formula>
    </cfRule>
  </conditionalFormatting>
  <conditionalFormatting sqref="D455">
    <cfRule type="cellIs" dxfId="568" priority="656" stopIfTrue="1" operator="equal">
      <formula>"P"</formula>
    </cfRule>
  </conditionalFormatting>
  <conditionalFormatting sqref="D458">
    <cfRule type="cellIs" dxfId="567" priority="646" stopIfTrue="1" operator="equal">
      <formula>"P"</formula>
    </cfRule>
  </conditionalFormatting>
  <conditionalFormatting sqref="D455">
    <cfRule type="cellIs" dxfId="566" priority="614" stopIfTrue="1" operator="equal">
      <formula>"P"</formula>
    </cfRule>
  </conditionalFormatting>
  <conditionalFormatting sqref="D455">
    <cfRule type="cellIs" dxfId="565" priority="615" stopIfTrue="1" operator="equal">
      <formula>"P"</formula>
    </cfRule>
  </conditionalFormatting>
  <conditionalFormatting sqref="D456">
    <cfRule type="cellIs" dxfId="564" priority="616" stopIfTrue="1" operator="equal">
      <formula>"P"</formula>
    </cfRule>
  </conditionalFormatting>
  <conditionalFormatting sqref="D455">
    <cfRule type="cellIs" dxfId="563" priority="613" stopIfTrue="1" operator="equal">
      <formula>"P"</formula>
    </cfRule>
  </conditionalFormatting>
  <conditionalFormatting sqref="D457">
    <cfRule type="cellIs" dxfId="562" priority="642" stopIfTrue="1" operator="equal">
      <formula>"P"</formula>
    </cfRule>
  </conditionalFormatting>
  <conditionalFormatting sqref="D456">
    <cfRule type="cellIs" dxfId="561" priority="641" stopIfTrue="1" operator="equal">
      <formula>"P"</formula>
    </cfRule>
  </conditionalFormatting>
  <conditionalFormatting sqref="D458">
    <cfRule type="cellIs" dxfId="560" priority="640" stopIfTrue="1" operator="equal">
      <formula>"P"</formula>
    </cfRule>
  </conditionalFormatting>
  <conditionalFormatting sqref="D457">
    <cfRule type="cellIs" dxfId="559" priority="639" stopIfTrue="1" operator="equal">
      <formula>"P"</formula>
    </cfRule>
  </conditionalFormatting>
  <conditionalFormatting sqref="D456">
    <cfRule type="cellIs" dxfId="558" priority="638" stopIfTrue="1" operator="equal">
      <formula>"P"</formula>
    </cfRule>
  </conditionalFormatting>
  <conditionalFormatting sqref="D457">
    <cfRule type="cellIs" dxfId="557" priority="637" stopIfTrue="1" operator="equal">
      <formula>"P"</formula>
    </cfRule>
  </conditionalFormatting>
  <conditionalFormatting sqref="D456">
    <cfRule type="cellIs" dxfId="556" priority="636" stopIfTrue="1" operator="equal">
      <formula>"P"</formula>
    </cfRule>
  </conditionalFormatting>
  <conditionalFormatting sqref="D458">
    <cfRule type="cellIs" dxfId="555" priority="635" stopIfTrue="1" operator="equal">
      <formula>"P"</formula>
    </cfRule>
  </conditionalFormatting>
  <conditionalFormatting sqref="D457">
    <cfRule type="cellIs" dxfId="554" priority="632" stopIfTrue="1" operator="equal">
      <formula>"P"</formula>
    </cfRule>
  </conditionalFormatting>
  <conditionalFormatting sqref="D456">
    <cfRule type="cellIs" dxfId="553" priority="628" stopIfTrue="1" operator="equal">
      <formula>"P"</formula>
    </cfRule>
  </conditionalFormatting>
  <conditionalFormatting sqref="D455">
    <cfRule type="cellIs" dxfId="552" priority="627" stopIfTrue="1" operator="equal">
      <formula>"P"</formula>
    </cfRule>
  </conditionalFormatting>
  <conditionalFormatting sqref="D456">
    <cfRule type="cellIs" dxfId="551" priority="626" stopIfTrue="1" operator="equal">
      <formula>"P"</formula>
    </cfRule>
  </conditionalFormatting>
  <conditionalFormatting sqref="D455">
    <cfRule type="cellIs" dxfId="550" priority="625" stopIfTrue="1" operator="equal">
      <formula>"P"</formula>
    </cfRule>
  </conditionalFormatting>
  <conditionalFormatting sqref="D457">
    <cfRule type="cellIs" dxfId="549" priority="624" stopIfTrue="1" operator="equal">
      <formula>"P"</formula>
    </cfRule>
  </conditionalFormatting>
  <conditionalFormatting sqref="D456">
    <cfRule type="cellIs" dxfId="548" priority="623" stopIfTrue="1" operator="equal">
      <formula>"P"</formula>
    </cfRule>
  </conditionalFormatting>
  <conditionalFormatting sqref="D455">
    <cfRule type="cellIs" dxfId="547" priority="622" stopIfTrue="1" operator="equal">
      <formula>"P"</formula>
    </cfRule>
  </conditionalFormatting>
  <conditionalFormatting sqref="D456">
    <cfRule type="cellIs" dxfId="546" priority="621" stopIfTrue="1" operator="equal">
      <formula>"P"</formula>
    </cfRule>
  </conditionalFormatting>
  <conditionalFormatting sqref="D455">
    <cfRule type="cellIs" dxfId="545" priority="620" stopIfTrue="1" operator="equal">
      <formula>"P"</formula>
    </cfRule>
  </conditionalFormatting>
  <conditionalFormatting sqref="D456">
    <cfRule type="cellIs" dxfId="544" priority="619" stopIfTrue="1" operator="equal">
      <formula>"P"</formula>
    </cfRule>
  </conditionalFormatting>
  <conditionalFormatting sqref="D455">
    <cfRule type="cellIs" dxfId="543" priority="618" stopIfTrue="1" operator="equal">
      <formula>"P"</formula>
    </cfRule>
  </conditionalFormatting>
  <conditionalFormatting sqref="D455">
    <cfRule type="cellIs" dxfId="542" priority="617" stopIfTrue="1" operator="equal">
      <formula>"P"</formula>
    </cfRule>
  </conditionalFormatting>
  <conditionalFormatting sqref="D459">
    <cfRule type="cellIs" dxfId="541" priority="612" stopIfTrue="1" operator="equal">
      <formula>"P"</formula>
    </cfRule>
  </conditionalFormatting>
  <conditionalFormatting sqref="D457">
    <cfRule type="cellIs" dxfId="540" priority="611" stopIfTrue="1" operator="equal">
      <formula>"P"</formula>
    </cfRule>
  </conditionalFormatting>
  <conditionalFormatting sqref="D456">
    <cfRule type="cellIs" dxfId="539" priority="610" stopIfTrue="1" operator="equal">
      <formula>"P"</formula>
    </cfRule>
  </conditionalFormatting>
  <conditionalFormatting sqref="D455">
    <cfRule type="cellIs" dxfId="538" priority="609" stopIfTrue="1" operator="equal">
      <formula>"P"</formula>
    </cfRule>
  </conditionalFormatting>
  <conditionalFormatting sqref="D453">
    <cfRule type="cellIs" dxfId="537" priority="608" stopIfTrue="1" operator="equal">
      <formula>"P"</formula>
    </cfRule>
  </conditionalFormatting>
  <conditionalFormatting sqref="D453">
    <cfRule type="cellIs" dxfId="536" priority="572" stopIfTrue="1" operator="equal">
      <formula>"P"</formula>
    </cfRule>
  </conditionalFormatting>
  <conditionalFormatting sqref="D452">
    <cfRule type="cellIs" dxfId="535" priority="568" stopIfTrue="1" operator="equal">
      <formula>"P"</formula>
    </cfRule>
  </conditionalFormatting>
  <conditionalFormatting sqref="D453">
    <cfRule type="cellIs" dxfId="534" priority="574" stopIfTrue="1" operator="equal">
      <formula>"P"</formula>
    </cfRule>
  </conditionalFormatting>
  <conditionalFormatting sqref="D454">
    <cfRule type="cellIs" dxfId="533" priority="575" stopIfTrue="1" operator="equal">
      <formula>"P"</formula>
    </cfRule>
  </conditionalFormatting>
  <conditionalFormatting sqref="D452">
    <cfRule type="cellIs" dxfId="532" priority="573" stopIfTrue="1" operator="equal">
      <formula>"P"</formula>
    </cfRule>
  </conditionalFormatting>
  <conditionalFormatting sqref="D452">
    <cfRule type="cellIs" dxfId="531" priority="571" stopIfTrue="1" operator="equal">
      <formula>"P"</formula>
    </cfRule>
  </conditionalFormatting>
  <conditionalFormatting sqref="D453">
    <cfRule type="cellIs" dxfId="530" priority="570" stopIfTrue="1" operator="equal">
      <formula>"P"</formula>
    </cfRule>
  </conditionalFormatting>
  <conditionalFormatting sqref="D452">
    <cfRule type="cellIs" dxfId="529" priority="569" stopIfTrue="1" operator="equal">
      <formula>"P"</formula>
    </cfRule>
  </conditionalFormatting>
  <conditionalFormatting sqref="D456">
    <cfRule type="cellIs" dxfId="528" priority="607" stopIfTrue="1" operator="equal">
      <formula>"P"</formula>
    </cfRule>
  </conditionalFormatting>
  <conditionalFormatting sqref="D455">
    <cfRule type="cellIs" dxfId="527" priority="606" stopIfTrue="1" operator="equal">
      <formula>"P"</formula>
    </cfRule>
  </conditionalFormatting>
  <conditionalFormatting sqref="D454">
    <cfRule type="cellIs" dxfId="526" priority="605" stopIfTrue="1" operator="equal">
      <formula>"P"</formula>
    </cfRule>
  </conditionalFormatting>
  <conditionalFormatting sqref="D452">
    <cfRule type="cellIs" dxfId="525" priority="604" stopIfTrue="1" operator="equal">
      <formula>"P"</formula>
    </cfRule>
  </conditionalFormatting>
  <conditionalFormatting sqref="D456">
    <cfRule type="cellIs" dxfId="524" priority="603" stopIfTrue="1" operator="equal">
      <formula>"P"</formula>
    </cfRule>
  </conditionalFormatting>
  <conditionalFormatting sqref="D455">
    <cfRule type="cellIs" dxfId="523" priority="602" stopIfTrue="1" operator="equal">
      <formula>"P"</formula>
    </cfRule>
  </conditionalFormatting>
  <conditionalFormatting sqref="D454">
    <cfRule type="cellIs" dxfId="522" priority="601" stopIfTrue="1" operator="equal">
      <formula>"P"</formula>
    </cfRule>
  </conditionalFormatting>
  <conditionalFormatting sqref="D455">
    <cfRule type="cellIs" dxfId="521" priority="600" stopIfTrue="1" operator="equal">
      <formula>"P"</formula>
    </cfRule>
  </conditionalFormatting>
  <conditionalFormatting sqref="D454">
    <cfRule type="cellIs" dxfId="520" priority="599" stopIfTrue="1" operator="equal">
      <formula>"P"</formula>
    </cfRule>
  </conditionalFormatting>
  <conditionalFormatting sqref="D456">
    <cfRule type="cellIs" dxfId="519" priority="598" stopIfTrue="1" operator="equal">
      <formula>"P"</formula>
    </cfRule>
  </conditionalFormatting>
  <conditionalFormatting sqref="D455">
    <cfRule type="cellIs" dxfId="518" priority="597" stopIfTrue="1" operator="equal">
      <formula>"P"</formula>
    </cfRule>
  </conditionalFormatting>
  <conditionalFormatting sqref="D454">
    <cfRule type="cellIs" dxfId="517" priority="596" stopIfTrue="1" operator="equal">
      <formula>"P"</formula>
    </cfRule>
  </conditionalFormatting>
  <conditionalFormatting sqref="D452">
    <cfRule type="cellIs" dxfId="516" priority="595" stopIfTrue="1" operator="equal">
      <formula>"P"</formula>
    </cfRule>
  </conditionalFormatting>
  <conditionalFormatting sqref="D455">
    <cfRule type="cellIs" dxfId="515" priority="594" stopIfTrue="1" operator="equal">
      <formula>"P"</formula>
    </cfRule>
  </conditionalFormatting>
  <conditionalFormatting sqref="D454">
    <cfRule type="cellIs" dxfId="514" priority="593" stopIfTrue="1" operator="equal">
      <formula>"P"</formula>
    </cfRule>
  </conditionalFormatting>
  <conditionalFormatting sqref="D453">
    <cfRule type="cellIs" dxfId="513" priority="592" stopIfTrue="1" operator="equal">
      <formula>"P"</formula>
    </cfRule>
  </conditionalFormatting>
  <conditionalFormatting sqref="D455">
    <cfRule type="cellIs" dxfId="512" priority="591" stopIfTrue="1" operator="equal">
      <formula>"P"</formula>
    </cfRule>
  </conditionalFormatting>
  <conditionalFormatting sqref="D454">
    <cfRule type="cellIs" dxfId="511" priority="590" stopIfTrue="1" operator="equal">
      <formula>"P"</formula>
    </cfRule>
  </conditionalFormatting>
  <conditionalFormatting sqref="D453">
    <cfRule type="cellIs" dxfId="510" priority="589" stopIfTrue="1" operator="equal">
      <formula>"P"</formula>
    </cfRule>
  </conditionalFormatting>
  <conditionalFormatting sqref="D454">
    <cfRule type="cellIs" dxfId="509" priority="588" stopIfTrue="1" operator="equal">
      <formula>"P"</formula>
    </cfRule>
  </conditionalFormatting>
  <conditionalFormatting sqref="D453">
    <cfRule type="cellIs" dxfId="508" priority="587" stopIfTrue="1" operator="equal">
      <formula>"P"</formula>
    </cfRule>
  </conditionalFormatting>
  <conditionalFormatting sqref="D455">
    <cfRule type="cellIs" dxfId="507" priority="586" stopIfTrue="1" operator="equal">
      <formula>"P"</formula>
    </cfRule>
  </conditionalFormatting>
  <conditionalFormatting sqref="D454">
    <cfRule type="cellIs" dxfId="506" priority="585" stopIfTrue="1" operator="equal">
      <formula>"P"</formula>
    </cfRule>
  </conditionalFormatting>
  <conditionalFormatting sqref="D453">
    <cfRule type="cellIs" dxfId="505" priority="584" stopIfTrue="1" operator="equal">
      <formula>"P"</formula>
    </cfRule>
  </conditionalFormatting>
  <conditionalFormatting sqref="D454">
    <cfRule type="cellIs" dxfId="504" priority="583" stopIfTrue="1" operator="equal">
      <formula>"P"</formula>
    </cfRule>
  </conditionalFormatting>
  <conditionalFormatting sqref="D453">
    <cfRule type="cellIs" dxfId="503" priority="582" stopIfTrue="1" operator="equal">
      <formula>"P"</formula>
    </cfRule>
  </conditionalFormatting>
  <conditionalFormatting sqref="D452">
    <cfRule type="cellIs" dxfId="502" priority="581" stopIfTrue="1" operator="equal">
      <formula>"P"</formula>
    </cfRule>
  </conditionalFormatting>
  <conditionalFormatting sqref="D454">
    <cfRule type="cellIs" dxfId="501" priority="580" stopIfTrue="1" operator="equal">
      <formula>"P"</formula>
    </cfRule>
  </conditionalFormatting>
  <conditionalFormatting sqref="D453">
    <cfRule type="cellIs" dxfId="500" priority="579" stopIfTrue="1" operator="equal">
      <formula>"P"</formula>
    </cfRule>
  </conditionalFormatting>
  <conditionalFormatting sqref="D452">
    <cfRule type="cellIs" dxfId="499" priority="578" stopIfTrue="1" operator="equal">
      <formula>"P"</formula>
    </cfRule>
  </conditionalFormatting>
  <conditionalFormatting sqref="D453">
    <cfRule type="cellIs" dxfId="498" priority="577" stopIfTrue="1" operator="equal">
      <formula>"P"</formula>
    </cfRule>
  </conditionalFormatting>
  <conditionalFormatting sqref="D452">
    <cfRule type="cellIs" dxfId="497" priority="576" stopIfTrue="1" operator="equal">
      <formula>"P"</formula>
    </cfRule>
  </conditionalFormatting>
  <conditionalFormatting sqref="D456">
    <cfRule type="cellIs" dxfId="496" priority="567" stopIfTrue="1" operator="equal">
      <formula>"P"</formula>
    </cfRule>
  </conditionalFormatting>
  <conditionalFormatting sqref="D455">
    <cfRule type="cellIs" dxfId="495" priority="566" stopIfTrue="1" operator="equal">
      <formula>"P"</formula>
    </cfRule>
  </conditionalFormatting>
  <conditionalFormatting sqref="D454">
    <cfRule type="cellIs" dxfId="494" priority="565" stopIfTrue="1" operator="equal">
      <formula>"P"</formula>
    </cfRule>
  </conditionalFormatting>
  <conditionalFormatting sqref="D452">
    <cfRule type="cellIs" dxfId="493" priority="564" stopIfTrue="1" operator="equal">
      <formula>"P"</formula>
    </cfRule>
  </conditionalFormatting>
  <conditionalFormatting sqref="D452">
    <cfRule type="cellIs" dxfId="492" priority="534" stopIfTrue="1" operator="equal">
      <formula>"P"</formula>
    </cfRule>
  </conditionalFormatting>
  <conditionalFormatting sqref="D452">
    <cfRule type="cellIs" dxfId="491" priority="535" stopIfTrue="1" operator="equal">
      <formula>"P"</formula>
    </cfRule>
  </conditionalFormatting>
  <conditionalFormatting sqref="D453">
    <cfRule type="cellIs" dxfId="490" priority="536" stopIfTrue="1" operator="equal">
      <formula>"P"</formula>
    </cfRule>
  </conditionalFormatting>
  <conditionalFormatting sqref="D452">
    <cfRule type="cellIs" dxfId="489" priority="533" stopIfTrue="1" operator="equal">
      <formula>"P"</formula>
    </cfRule>
  </conditionalFormatting>
  <conditionalFormatting sqref="D455">
    <cfRule type="cellIs" dxfId="488" priority="563" stopIfTrue="1" operator="equal">
      <formula>"P"</formula>
    </cfRule>
  </conditionalFormatting>
  <conditionalFormatting sqref="D454">
    <cfRule type="cellIs" dxfId="487" priority="562" stopIfTrue="1" operator="equal">
      <formula>"P"</formula>
    </cfRule>
  </conditionalFormatting>
  <conditionalFormatting sqref="D453">
    <cfRule type="cellIs" dxfId="486" priority="561" stopIfTrue="1" operator="equal">
      <formula>"P"</formula>
    </cfRule>
  </conditionalFormatting>
  <conditionalFormatting sqref="D455">
    <cfRule type="cellIs" dxfId="485" priority="560" stopIfTrue="1" operator="equal">
      <formula>"P"</formula>
    </cfRule>
  </conditionalFormatting>
  <conditionalFormatting sqref="D454">
    <cfRule type="cellIs" dxfId="484" priority="559" stopIfTrue="1" operator="equal">
      <formula>"P"</formula>
    </cfRule>
  </conditionalFormatting>
  <conditionalFormatting sqref="D453">
    <cfRule type="cellIs" dxfId="483" priority="558" stopIfTrue="1" operator="equal">
      <formula>"P"</formula>
    </cfRule>
  </conditionalFormatting>
  <conditionalFormatting sqref="D454">
    <cfRule type="cellIs" dxfId="482" priority="557" stopIfTrue="1" operator="equal">
      <formula>"P"</formula>
    </cfRule>
  </conditionalFormatting>
  <conditionalFormatting sqref="D453">
    <cfRule type="cellIs" dxfId="481" priority="556" stopIfTrue="1" operator="equal">
      <formula>"P"</formula>
    </cfRule>
  </conditionalFormatting>
  <conditionalFormatting sqref="D455">
    <cfRule type="cellIs" dxfId="480" priority="555" stopIfTrue="1" operator="equal">
      <formula>"P"</formula>
    </cfRule>
  </conditionalFormatting>
  <conditionalFormatting sqref="D454">
    <cfRule type="cellIs" dxfId="479" priority="554" stopIfTrue="1" operator="equal">
      <formula>"P"</formula>
    </cfRule>
  </conditionalFormatting>
  <conditionalFormatting sqref="D453">
    <cfRule type="cellIs" dxfId="478" priority="553" stopIfTrue="1" operator="equal">
      <formula>"P"</formula>
    </cfRule>
  </conditionalFormatting>
  <conditionalFormatting sqref="D454">
    <cfRule type="cellIs" dxfId="477" priority="552" stopIfTrue="1" operator="equal">
      <formula>"P"</formula>
    </cfRule>
  </conditionalFormatting>
  <conditionalFormatting sqref="D453">
    <cfRule type="cellIs" dxfId="476" priority="551" stopIfTrue="1" operator="equal">
      <formula>"P"</formula>
    </cfRule>
  </conditionalFormatting>
  <conditionalFormatting sqref="D452">
    <cfRule type="cellIs" dxfId="475" priority="550" stopIfTrue="1" operator="equal">
      <formula>"P"</formula>
    </cfRule>
  </conditionalFormatting>
  <conditionalFormatting sqref="D454">
    <cfRule type="cellIs" dxfId="474" priority="549" stopIfTrue="1" operator="equal">
      <formula>"P"</formula>
    </cfRule>
  </conditionalFormatting>
  <conditionalFormatting sqref="D453">
    <cfRule type="cellIs" dxfId="473" priority="548" stopIfTrue="1" operator="equal">
      <formula>"P"</formula>
    </cfRule>
  </conditionalFormatting>
  <conditionalFormatting sqref="D452">
    <cfRule type="cellIs" dxfId="472" priority="547" stopIfTrue="1" operator="equal">
      <formula>"P"</formula>
    </cfRule>
  </conditionalFormatting>
  <conditionalFormatting sqref="D453">
    <cfRule type="cellIs" dxfId="471" priority="546" stopIfTrue="1" operator="equal">
      <formula>"P"</formula>
    </cfRule>
  </conditionalFormatting>
  <conditionalFormatting sqref="D452">
    <cfRule type="cellIs" dxfId="470" priority="545" stopIfTrue="1" operator="equal">
      <formula>"P"</formula>
    </cfRule>
  </conditionalFormatting>
  <conditionalFormatting sqref="D454">
    <cfRule type="cellIs" dxfId="469" priority="544" stopIfTrue="1" operator="equal">
      <formula>"P"</formula>
    </cfRule>
  </conditionalFormatting>
  <conditionalFormatting sqref="D453">
    <cfRule type="cellIs" dxfId="468" priority="543" stopIfTrue="1" operator="equal">
      <formula>"P"</formula>
    </cfRule>
  </conditionalFormatting>
  <conditionalFormatting sqref="D452">
    <cfRule type="cellIs" dxfId="467" priority="542" stopIfTrue="1" operator="equal">
      <formula>"P"</formula>
    </cfRule>
  </conditionalFormatting>
  <conditionalFormatting sqref="D453">
    <cfRule type="cellIs" dxfId="466" priority="541" stopIfTrue="1" operator="equal">
      <formula>"P"</formula>
    </cfRule>
  </conditionalFormatting>
  <conditionalFormatting sqref="D452">
    <cfRule type="cellIs" dxfId="465" priority="540" stopIfTrue="1" operator="equal">
      <formula>"P"</formula>
    </cfRule>
  </conditionalFormatting>
  <conditionalFormatting sqref="D453">
    <cfRule type="cellIs" dxfId="464" priority="539" stopIfTrue="1" operator="equal">
      <formula>"P"</formula>
    </cfRule>
  </conditionalFormatting>
  <conditionalFormatting sqref="D452">
    <cfRule type="cellIs" dxfId="463" priority="538" stopIfTrue="1" operator="equal">
      <formula>"P"</formula>
    </cfRule>
  </conditionalFormatting>
  <conditionalFormatting sqref="D452">
    <cfRule type="cellIs" dxfId="462" priority="537" stopIfTrue="1" operator="equal">
      <formula>"P"</formula>
    </cfRule>
  </conditionalFormatting>
  <conditionalFormatting sqref="D458">
    <cfRule type="cellIs" dxfId="461" priority="532" stopIfTrue="1" operator="equal">
      <formula>"P"</formula>
    </cfRule>
  </conditionalFormatting>
  <conditionalFormatting sqref="D457">
    <cfRule type="cellIs" dxfId="460" priority="531" stopIfTrue="1" operator="equal">
      <formula>"P"</formula>
    </cfRule>
  </conditionalFormatting>
  <conditionalFormatting sqref="D456">
    <cfRule type="cellIs" dxfId="459" priority="530" stopIfTrue="1" operator="equal">
      <formula>"P"</formula>
    </cfRule>
  </conditionalFormatting>
  <conditionalFormatting sqref="D454">
    <cfRule type="cellIs" dxfId="458" priority="529" stopIfTrue="1" operator="equal">
      <formula>"P"</formula>
    </cfRule>
  </conditionalFormatting>
  <conditionalFormatting sqref="D454">
    <cfRule type="cellIs" dxfId="457" priority="491" stopIfTrue="1" operator="equal">
      <formula>"P"</formula>
    </cfRule>
  </conditionalFormatting>
  <conditionalFormatting sqref="D453">
    <cfRule type="cellIs" dxfId="456" priority="485" stopIfTrue="1" operator="equal">
      <formula>"P"</formula>
    </cfRule>
  </conditionalFormatting>
  <conditionalFormatting sqref="D454">
    <cfRule type="cellIs" dxfId="455" priority="493" stopIfTrue="1" operator="equal">
      <formula>"P"</formula>
    </cfRule>
  </conditionalFormatting>
  <conditionalFormatting sqref="D455">
    <cfRule type="cellIs" dxfId="454" priority="494" stopIfTrue="1" operator="equal">
      <formula>"P"</formula>
    </cfRule>
  </conditionalFormatting>
  <conditionalFormatting sqref="D453">
    <cfRule type="cellIs" dxfId="453" priority="492" stopIfTrue="1" operator="equal">
      <formula>"P"</formula>
    </cfRule>
  </conditionalFormatting>
  <conditionalFormatting sqref="D453">
    <cfRule type="cellIs" dxfId="452" priority="490" stopIfTrue="1" operator="equal">
      <formula>"P"</formula>
    </cfRule>
  </conditionalFormatting>
  <conditionalFormatting sqref="D452">
    <cfRule type="cellIs" dxfId="451" priority="489" stopIfTrue="1" operator="equal">
      <formula>"P"</formula>
    </cfRule>
  </conditionalFormatting>
  <conditionalFormatting sqref="D454">
    <cfRule type="cellIs" dxfId="450" priority="488" stopIfTrue="1" operator="equal">
      <formula>"P"</formula>
    </cfRule>
  </conditionalFormatting>
  <conditionalFormatting sqref="D452">
    <cfRule type="cellIs" dxfId="449" priority="486" stopIfTrue="1" operator="equal">
      <formula>"P"</formula>
    </cfRule>
  </conditionalFormatting>
  <conditionalFormatting sqref="D453">
    <cfRule type="cellIs" dxfId="448" priority="487" stopIfTrue="1" operator="equal">
      <formula>"P"</formula>
    </cfRule>
  </conditionalFormatting>
  <conditionalFormatting sqref="D457">
    <cfRule type="cellIs" dxfId="447" priority="528" stopIfTrue="1" operator="equal">
      <formula>"P"</formula>
    </cfRule>
  </conditionalFormatting>
  <conditionalFormatting sqref="D456">
    <cfRule type="cellIs" dxfId="446" priority="527" stopIfTrue="1" operator="equal">
      <formula>"P"</formula>
    </cfRule>
  </conditionalFormatting>
  <conditionalFormatting sqref="D455">
    <cfRule type="cellIs" dxfId="445" priority="526" stopIfTrue="1" operator="equal">
      <formula>"P"</formula>
    </cfRule>
  </conditionalFormatting>
  <conditionalFormatting sqref="D453">
    <cfRule type="cellIs" dxfId="444" priority="525" stopIfTrue="1" operator="equal">
      <formula>"P"</formula>
    </cfRule>
  </conditionalFormatting>
  <conditionalFormatting sqref="D457">
    <cfRule type="cellIs" dxfId="443" priority="524" stopIfTrue="1" operator="equal">
      <formula>"P"</formula>
    </cfRule>
  </conditionalFormatting>
  <conditionalFormatting sqref="D456">
    <cfRule type="cellIs" dxfId="442" priority="523" stopIfTrue="1" operator="equal">
      <formula>"P"</formula>
    </cfRule>
  </conditionalFormatting>
  <conditionalFormatting sqref="D455">
    <cfRule type="cellIs" dxfId="441" priority="522" stopIfTrue="1" operator="equal">
      <formula>"P"</formula>
    </cfRule>
  </conditionalFormatting>
  <conditionalFormatting sqref="D456">
    <cfRule type="cellIs" dxfId="440" priority="521" stopIfTrue="1" operator="equal">
      <formula>"P"</formula>
    </cfRule>
  </conditionalFormatting>
  <conditionalFormatting sqref="D455">
    <cfRule type="cellIs" dxfId="439" priority="520" stopIfTrue="1" operator="equal">
      <formula>"P"</formula>
    </cfRule>
  </conditionalFormatting>
  <conditionalFormatting sqref="D457">
    <cfRule type="cellIs" dxfId="438" priority="519" stopIfTrue="1" operator="equal">
      <formula>"P"</formula>
    </cfRule>
  </conditionalFormatting>
  <conditionalFormatting sqref="D456">
    <cfRule type="cellIs" dxfId="437" priority="518" stopIfTrue="1" operator="equal">
      <formula>"P"</formula>
    </cfRule>
  </conditionalFormatting>
  <conditionalFormatting sqref="D455">
    <cfRule type="cellIs" dxfId="436" priority="517" stopIfTrue="1" operator="equal">
      <formula>"P"</formula>
    </cfRule>
  </conditionalFormatting>
  <conditionalFormatting sqref="D453">
    <cfRule type="cellIs" dxfId="435" priority="516" stopIfTrue="1" operator="equal">
      <formula>"P"</formula>
    </cfRule>
  </conditionalFormatting>
  <conditionalFormatting sqref="D456">
    <cfRule type="cellIs" dxfId="434" priority="515" stopIfTrue="1" operator="equal">
      <formula>"P"</formula>
    </cfRule>
  </conditionalFormatting>
  <conditionalFormatting sqref="D455">
    <cfRule type="cellIs" dxfId="433" priority="514" stopIfTrue="1" operator="equal">
      <formula>"P"</formula>
    </cfRule>
  </conditionalFormatting>
  <conditionalFormatting sqref="D454">
    <cfRule type="cellIs" dxfId="432" priority="513" stopIfTrue="1" operator="equal">
      <formula>"P"</formula>
    </cfRule>
  </conditionalFormatting>
  <conditionalFormatting sqref="D452">
    <cfRule type="cellIs" dxfId="431" priority="512" stopIfTrue="1" operator="equal">
      <formula>"P"</formula>
    </cfRule>
  </conditionalFormatting>
  <conditionalFormatting sqref="D456">
    <cfRule type="cellIs" dxfId="430" priority="511" stopIfTrue="1" operator="equal">
      <formula>"P"</formula>
    </cfRule>
  </conditionalFormatting>
  <conditionalFormatting sqref="D455">
    <cfRule type="cellIs" dxfId="429" priority="510" stopIfTrue="1" operator="equal">
      <formula>"P"</formula>
    </cfRule>
  </conditionalFormatting>
  <conditionalFormatting sqref="D454">
    <cfRule type="cellIs" dxfId="428" priority="509" stopIfTrue="1" operator="equal">
      <formula>"P"</formula>
    </cfRule>
  </conditionalFormatting>
  <conditionalFormatting sqref="D455">
    <cfRule type="cellIs" dxfId="427" priority="508" stopIfTrue="1" operator="equal">
      <formula>"P"</formula>
    </cfRule>
  </conditionalFormatting>
  <conditionalFormatting sqref="D454">
    <cfRule type="cellIs" dxfId="426" priority="507" stopIfTrue="1" operator="equal">
      <formula>"P"</formula>
    </cfRule>
  </conditionalFormatting>
  <conditionalFormatting sqref="D456">
    <cfRule type="cellIs" dxfId="425" priority="506" stopIfTrue="1" operator="equal">
      <formula>"P"</formula>
    </cfRule>
  </conditionalFormatting>
  <conditionalFormatting sqref="D455">
    <cfRule type="cellIs" dxfId="424" priority="505" stopIfTrue="1" operator="equal">
      <formula>"P"</formula>
    </cfRule>
  </conditionalFormatting>
  <conditionalFormatting sqref="D454">
    <cfRule type="cellIs" dxfId="423" priority="504" stopIfTrue="1" operator="equal">
      <formula>"P"</formula>
    </cfRule>
  </conditionalFormatting>
  <conditionalFormatting sqref="D452">
    <cfRule type="cellIs" dxfId="422" priority="503" stopIfTrue="1" operator="equal">
      <formula>"P"</formula>
    </cfRule>
  </conditionalFormatting>
  <conditionalFormatting sqref="D455">
    <cfRule type="cellIs" dxfId="421" priority="502" stopIfTrue="1" operator="equal">
      <formula>"P"</formula>
    </cfRule>
  </conditionalFormatting>
  <conditionalFormatting sqref="D454">
    <cfRule type="cellIs" dxfId="420" priority="501" stopIfTrue="1" operator="equal">
      <formula>"P"</formula>
    </cfRule>
  </conditionalFormatting>
  <conditionalFormatting sqref="D453">
    <cfRule type="cellIs" dxfId="419" priority="500" stopIfTrue="1" operator="equal">
      <formula>"P"</formula>
    </cfRule>
  </conditionalFormatting>
  <conditionalFormatting sqref="D455">
    <cfRule type="cellIs" dxfId="418" priority="499" stopIfTrue="1" operator="equal">
      <formula>"P"</formula>
    </cfRule>
  </conditionalFormatting>
  <conditionalFormatting sqref="D454">
    <cfRule type="cellIs" dxfId="417" priority="498" stopIfTrue="1" operator="equal">
      <formula>"P"</formula>
    </cfRule>
  </conditionalFormatting>
  <conditionalFormatting sqref="D453">
    <cfRule type="cellIs" dxfId="416" priority="497" stopIfTrue="1" operator="equal">
      <formula>"P"</formula>
    </cfRule>
  </conditionalFormatting>
  <conditionalFormatting sqref="D454">
    <cfRule type="cellIs" dxfId="415" priority="496" stopIfTrue="1" operator="equal">
      <formula>"P"</formula>
    </cfRule>
  </conditionalFormatting>
  <conditionalFormatting sqref="D453">
    <cfRule type="cellIs" dxfId="414" priority="495" stopIfTrue="1" operator="equal">
      <formula>"P"</formula>
    </cfRule>
  </conditionalFormatting>
  <conditionalFormatting sqref="D452">
    <cfRule type="cellIs" dxfId="413" priority="484" stopIfTrue="1" operator="equal">
      <formula>"P"</formula>
    </cfRule>
  </conditionalFormatting>
  <conditionalFormatting sqref="D457">
    <cfRule type="cellIs" dxfId="412" priority="483" stopIfTrue="1" operator="equal">
      <formula>"P"</formula>
    </cfRule>
  </conditionalFormatting>
  <conditionalFormatting sqref="D456">
    <cfRule type="cellIs" dxfId="411" priority="482" stopIfTrue="1" operator="equal">
      <formula>"P"</formula>
    </cfRule>
  </conditionalFormatting>
  <conditionalFormatting sqref="D455">
    <cfRule type="cellIs" dxfId="410" priority="481" stopIfTrue="1" operator="equal">
      <formula>"P"</formula>
    </cfRule>
  </conditionalFormatting>
  <conditionalFormatting sqref="D453">
    <cfRule type="cellIs" dxfId="409" priority="480" stopIfTrue="1" operator="equal">
      <formula>"P"</formula>
    </cfRule>
  </conditionalFormatting>
  <conditionalFormatting sqref="D453">
    <cfRule type="cellIs" dxfId="408" priority="444" stopIfTrue="1" operator="equal">
      <formula>"P"</formula>
    </cfRule>
  </conditionalFormatting>
  <conditionalFormatting sqref="D453">
    <cfRule type="cellIs" dxfId="407" priority="446" stopIfTrue="1" operator="equal">
      <formula>"P"</formula>
    </cfRule>
  </conditionalFormatting>
  <conditionalFormatting sqref="D454">
    <cfRule type="cellIs" dxfId="406" priority="447" stopIfTrue="1" operator="equal">
      <formula>"P"</formula>
    </cfRule>
  </conditionalFormatting>
  <conditionalFormatting sqref="D452">
    <cfRule type="cellIs" dxfId="405" priority="445" stopIfTrue="1" operator="equal">
      <formula>"P"</formula>
    </cfRule>
  </conditionalFormatting>
  <conditionalFormatting sqref="D452">
    <cfRule type="cellIs" dxfId="404" priority="443" stopIfTrue="1" operator="equal">
      <formula>"P"</formula>
    </cfRule>
  </conditionalFormatting>
  <conditionalFormatting sqref="D453">
    <cfRule type="cellIs" dxfId="403" priority="442" stopIfTrue="1" operator="equal">
      <formula>"P"</formula>
    </cfRule>
  </conditionalFormatting>
  <conditionalFormatting sqref="D452">
    <cfRule type="cellIs" dxfId="402" priority="441" stopIfTrue="1" operator="equal">
      <formula>"P"</formula>
    </cfRule>
  </conditionalFormatting>
  <conditionalFormatting sqref="D456">
    <cfRule type="cellIs" dxfId="401" priority="479" stopIfTrue="1" operator="equal">
      <formula>"P"</formula>
    </cfRule>
  </conditionalFormatting>
  <conditionalFormatting sqref="D455">
    <cfRule type="cellIs" dxfId="400" priority="478" stopIfTrue="1" operator="equal">
      <formula>"P"</formula>
    </cfRule>
  </conditionalFormatting>
  <conditionalFormatting sqref="D454">
    <cfRule type="cellIs" dxfId="399" priority="477" stopIfTrue="1" operator="equal">
      <formula>"P"</formula>
    </cfRule>
  </conditionalFormatting>
  <conditionalFormatting sqref="D452">
    <cfRule type="cellIs" dxfId="398" priority="476" stopIfTrue="1" operator="equal">
      <formula>"P"</formula>
    </cfRule>
  </conditionalFormatting>
  <conditionalFormatting sqref="D456">
    <cfRule type="cellIs" dxfId="397" priority="475" stopIfTrue="1" operator="equal">
      <formula>"P"</formula>
    </cfRule>
  </conditionalFormatting>
  <conditionalFormatting sqref="D455">
    <cfRule type="cellIs" dxfId="396" priority="474" stopIfTrue="1" operator="equal">
      <formula>"P"</formula>
    </cfRule>
  </conditionalFormatting>
  <conditionalFormatting sqref="D454">
    <cfRule type="cellIs" dxfId="395" priority="473" stopIfTrue="1" operator="equal">
      <formula>"P"</formula>
    </cfRule>
  </conditionalFormatting>
  <conditionalFormatting sqref="D455">
    <cfRule type="cellIs" dxfId="394" priority="472" stopIfTrue="1" operator="equal">
      <formula>"P"</formula>
    </cfRule>
  </conditionalFormatting>
  <conditionalFormatting sqref="D454">
    <cfRule type="cellIs" dxfId="393" priority="471" stopIfTrue="1" operator="equal">
      <formula>"P"</formula>
    </cfRule>
  </conditionalFormatting>
  <conditionalFormatting sqref="D456">
    <cfRule type="cellIs" dxfId="392" priority="470" stopIfTrue="1" operator="equal">
      <formula>"P"</formula>
    </cfRule>
  </conditionalFormatting>
  <conditionalFormatting sqref="D455">
    <cfRule type="cellIs" dxfId="391" priority="469" stopIfTrue="1" operator="equal">
      <formula>"P"</formula>
    </cfRule>
  </conditionalFormatting>
  <conditionalFormatting sqref="D454">
    <cfRule type="cellIs" dxfId="390" priority="468" stopIfTrue="1" operator="equal">
      <formula>"P"</formula>
    </cfRule>
  </conditionalFormatting>
  <conditionalFormatting sqref="D452">
    <cfRule type="cellIs" dxfId="389" priority="467" stopIfTrue="1" operator="equal">
      <formula>"P"</formula>
    </cfRule>
  </conditionalFormatting>
  <conditionalFormatting sqref="D455">
    <cfRule type="cellIs" dxfId="388" priority="466" stopIfTrue="1" operator="equal">
      <formula>"P"</formula>
    </cfRule>
  </conditionalFormatting>
  <conditionalFormatting sqref="D454">
    <cfRule type="cellIs" dxfId="387" priority="465" stopIfTrue="1" operator="equal">
      <formula>"P"</formula>
    </cfRule>
  </conditionalFormatting>
  <conditionalFormatting sqref="D453">
    <cfRule type="cellIs" dxfId="386" priority="464" stopIfTrue="1" operator="equal">
      <formula>"P"</formula>
    </cfRule>
  </conditionalFormatting>
  <conditionalFormatting sqref="D455">
    <cfRule type="cellIs" dxfId="385" priority="463" stopIfTrue="1" operator="equal">
      <formula>"P"</formula>
    </cfRule>
  </conditionalFormatting>
  <conditionalFormatting sqref="D454">
    <cfRule type="cellIs" dxfId="384" priority="462" stopIfTrue="1" operator="equal">
      <formula>"P"</formula>
    </cfRule>
  </conditionalFormatting>
  <conditionalFormatting sqref="D453">
    <cfRule type="cellIs" dxfId="383" priority="461" stopIfTrue="1" operator="equal">
      <formula>"P"</formula>
    </cfRule>
  </conditionalFormatting>
  <conditionalFormatting sqref="D454">
    <cfRule type="cellIs" dxfId="382" priority="460" stopIfTrue="1" operator="equal">
      <formula>"P"</formula>
    </cfRule>
  </conditionalFormatting>
  <conditionalFormatting sqref="D453">
    <cfRule type="cellIs" dxfId="381" priority="459" stopIfTrue="1" operator="equal">
      <formula>"P"</formula>
    </cfRule>
  </conditionalFormatting>
  <conditionalFormatting sqref="D455">
    <cfRule type="cellIs" dxfId="380" priority="458" stopIfTrue="1" operator="equal">
      <formula>"P"</formula>
    </cfRule>
  </conditionalFormatting>
  <conditionalFormatting sqref="D454">
    <cfRule type="cellIs" dxfId="379" priority="457" stopIfTrue="1" operator="equal">
      <formula>"P"</formula>
    </cfRule>
  </conditionalFormatting>
  <conditionalFormatting sqref="D453">
    <cfRule type="cellIs" dxfId="378" priority="456" stopIfTrue="1" operator="equal">
      <formula>"P"</formula>
    </cfRule>
  </conditionalFormatting>
  <conditionalFormatting sqref="D454">
    <cfRule type="cellIs" dxfId="377" priority="455" stopIfTrue="1" operator="equal">
      <formula>"P"</formula>
    </cfRule>
  </conditionalFormatting>
  <conditionalFormatting sqref="D453">
    <cfRule type="cellIs" dxfId="376" priority="454" stopIfTrue="1" operator="equal">
      <formula>"P"</formula>
    </cfRule>
  </conditionalFormatting>
  <conditionalFormatting sqref="D452">
    <cfRule type="cellIs" dxfId="375" priority="453" stopIfTrue="1" operator="equal">
      <formula>"P"</formula>
    </cfRule>
  </conditionalFormatting>
  <conditionalFormatting sqref="D454">
    <cfRule type="cellIs" dxfId="374" priority="452" stopIfTrue="1" operator="equal">
      <formula>"P"</formula>
    </cfRule>
  </conditionalFormatting>
  <conditionalFormatting sqref="D453">
    <cfRule type="cellIs" dxfId="373" priority="451" stopIfTrue="1" operator="equal">
      <formula>"P"</formula>
    </cfRule>
  </conditionalFormatting>
  <conditionalFormatting sqref="D452">
    <cfRule type="cellIs" dxfId="372" priority="450" stopIfTrue="1" operator="equal">
      <formula>"P"</formula>
    </cfRule>
  </conditionalFormatting>
  <conditionalFormatting sqref="D453">
    <cfRule type="cellIs" dxfId="371" priority="449" stopIfTrue="1" operator="equal">
      <formula>"P"</formula>
    </cfRule>
  </conditionalFormatting>
  <conditionalFormatting sqref="D452">
    <cfRule type="cellIs" dxfId="370" priority="448" stopIfTrue="1" operator="equal">
      <formula>"P"</formula>
    </cfRule>
  </conditionalFormatting>
  <conditionalFormatting sqref="D499">
    <cfRule type="cellIs" dxfId="369" priority="299" stopIfTrue="1" operator="equal">
      <formula>"P"</formula>
    </cfRule>
  </conditionalFormatting>
  <conditionalFormatting sqref="Q579">
    <cfRule type="cellIs" dxfId="368" priority="298" stopIfTrue="1" operator="equal">
      <formula>"P"</formula>
    </cfRule>
  </conditionalFormatting>
  <conditionalFormatting sqref="Q577">
    <cfRule type="cellIs" dxfId="367" priority="297" stopIfTrue="1" operator="equal">
      <formula>"P"</formula>
    </cfRule>
  </conditionalFormatting>
  <conditionalFormatting sqref="Q575">
    <cfRule type="cellIs" dxfId="366" priority="296" stopIfTrue="1" operator="equal">
      <formula>"P"</formula>
    </cfRule>
  </conditionalFormatting>
  <conditionalFormatting sqref="Q574">
    <cfRule type="cellIs" dxfId="365" priority="295" stopIfTrue="1" operator="equal">
      <formula>"P"</formula>
    </cfRule>
  </conditionalFormatting>
  <conditionalFormatting sqref="Q578">
    <cfRule type="cellIs" dxfId="364" priority="294" stopIfTrue="1" operator="equal">
      <formula>"P"</formula>
    </cfRule>
  </conditionalFormatting>
  <conditionalFormatting sqref="Q576">
    <cfRule type="cellIs" dxfId="363" priority="293" stopIfTrue="1" operator="equal">
      <formula>"P"</formula>
    </cfRule>
  </conditionalFormatting>
  <conditionalFormatting sqref="Q575">
    <cfRule type="cellIs" dxfId="362" priority="292" stopIfTrue="1" operator="equal">
      <formula>"P"</formula>
    </cfRule>
  </conditionalFormatting>
  <conditionalFormatting sqref="Q574">
    <cfRule type="cellIs" dxfId="361" priority="291" stopIfTrue="1" operator="equal">
      <formula>"P"</formula>
    </cfRule>
  </conditionalFormatting>
  <conditionalFormatting sqref="Q574">
    <cfRule type="cellIs" dxfId="360" priority="290" stopIfTrue="1" operator="equal">
      <formula>"P"</formula>
    </cfRule>
  </conditionalFormatting>
  <conditionalFormatting sqref="Q577">
    <cfRule type="cellIs" dxfId="359" priority="289" stopIfTrue="1" operator="equal">
      <formula>"P"</formula>
    </cfRule>
  </conditionalFormatting>
  <conditionalFormatting sqref="Q575">
    <cfRule type="cellIs" dxfId="358" priority="288" stopIfTrue="1" operator="equal">
      <formula>"P"</formula>
    </cfRule>
  </conditionalFormatting>
  <conditionalFormatting sqref="Q576">
    <cfRule type="cellIs" dxfId="357" priority="287" stopIfTrue="1" operator="equal">
      <formula>"P"</formula>
    </cfRule>
  </conditionalFormatting>
  <conditionalFormatting sqref="Q576">
    <cfRule type="cellIs" dxfId="356" priority="286" stopIfTrue="1" operator="equal">
      <formula>"P"</formula>
    </cfRule>
  </conditionalFormatting>
  <conditionalFormatting sqref="Q574">
    <cfRule type="cellIs" dxfId="355" priority="285" stopIfTrue="1" operator="equal">
      <formula>"P"</formula>
    </cfRule>
  </conditionalFormatting>
  <conditionalFormatting sqref="Q575">
    <cfRule type="cellIs" dxfId="354" priority="284" stopIfTrue="1" operator="equal">
      <formula>"P"</formula>
    </cfRule>
  </conditionalFormatting>
  <conditionalFormatting sqref="Q574">
    <cfRule type="cellIs" dxfId="353" priority="283" stopIfTrue="1" operator="equal">
      <formula>"P"</formula>
    </cfRule>
  </conditionalFormatting>
  <conditionalFormatting sqref="Q576">
    <cfRule type="cellIs" dxfId="352" priority="282" stopIfTrue="1" operator="equal">
      <formula>"P"</formula>
    </cfRule>
  </conditionalFormatting>
  <conditionalFormatting sqref="Q574">
    <cfRule type="cellIs" dxfId="351" priority="281" stopIfTrue="1" operator="equal">
      <formula>"P"</formula>
    </cfRule>
  </conditionalFormatting>
  <conditionalFormatting sqref="Q575">
    <cfRule type="cellIs" dxfId="350" priority="280" stopIfTrue="1" operator="equal">
      <formula>"P"</formula>
    </cfRule>
  </conditionalFormatting>
  <conditionalFormatting sqref="Q576">
    <cfRule type="cellIs" dxfId="349" priority="256" stopIfTrue="1" operator="equal">
      <formula>"P"</formula>
    </cfRule>
  </conditionalFormatting>
  <conditionalFormatting sqref="Q574">
    <cfRule type="cellIs" dxfId="348" priority="255" stopIfTrue="1" operator="equal">
      <formula>"P"</formula>
    </cfRule>
  </conditionalFormatting>
  <conditionalFormatting sqref="Q577">
    <cfRule type="cellIs" dxfId="347" priority="254" stopIfTrue="1" operator="equal">
      <formula>"P"</formula>
    </cfRule>
  </conditionalFormatting>
  <conditionalFormatting sqref="Q575">
    <cfRule type="cellIs" dxfId="346" priority="253" stopIfTrue="1" operator="equal">
      <formula>"P"</formula>
    </cfRule>
  </conditionalFormatting>
  <conditionalFormatting sqref="Q574">
    <cfRule type="cellIs" dxfId="345" priority="252" stopIfTrue="1" operator="equal">
      <formula>"P"</formula>
    </cfRule>
  </conditionalFormatting>
  <conditionalFormatting sqref="Q574">
    <cfRule type="cellIs" dxfId="344" priority="242" stopIfTrue="1" operator="equal">
      <formula>"P"</formula>
    </cfRule>
  </conditionalFormatting>
  <conditionalFormatting sqref="Q575">
    <cfRule type="cellIs" dxfId="343" priority="243" stopIfTrue="1" operator="equal">
      <formula>"P"</formula>
    </cfRule>
  </conditionalFormatting>
  <conditionalFormatting sqref="Q576">
    <cfRule type="cellIs" dxfId="342" priority="241" stopIfTrue="1" operator="equal">
      <formula>"P"</formula>
    </cfRule>
  </conditionalFormatting>
  <conditionalFormatting sqref="Q576">
    <cfRule type="cellIs" dxfId="341" priority="251" stopIfTrue="1" operator="equal">
      <formula>"P"</formula>
    </cfRule>
  </conditionalFormatting>
  <conditionalFormatting sqref="Q574">
    <cfRule type="cellIs" dxfId="340" priority="250" stopIfTrue="1" operator="equal">
      <formula>"P"</formula>
    </cfRule>
  </conditionalFormatting>
  <conditionalFormatting sqref="Q575">
    <cfRule type="cellIs" dxfId="339" priority="249" stopIfTrue="1" operator="equal">
      <formula>"P"</formula>
    </cfRule>
  </conditionalFormatting>
  <conditionalFormatting sqref="Q575">
    <cfRule type="cellIs" dxfId="338" priority="248" stopIfTrue="1" operator="equal">
      <formula>"P"</formula>
    </cfRule>
  </conditionalFormatting>
  <conditionalFormatting sqref="Q574">
    <cfRule type="cellIs" dxfId="337" priority="247" stopIfTrue="1" operator="equal">
      <formula>"P"</formula>
    </cfRule>
  </conditionalFormatting>
  <conditionalFormatting sqref="Q575">
    <cfRule type="cellIs" dxfId="336" priority="246" stopIfTrue="1" operator="equal">
      <formula>"P"</formula>
    </cfRule>
  </conditionalFormatting>
  <conditionalFormatting sqref="Q574">
    <cfRule type="cellIs" dxfId="335" priority="245" stopIfTrue="1" operator="equal">
      <formula>"P"</formula>
    </cfRule>
  </conditionalFormatting>
  <conditionalFormatting sqref="Q577">
    <cfRule type="cellIs" dxfId="334" priority="244" stopIfTrue="1" operator="equal">
      <formula>"P"</formula>
    </cfRule>
  </conditionalFormatting>
  <conditionalFormatting sqref="Q575">
    <cfRule type="cellIs" dxfId="333" priority="240" stopIfTrue="1" operator="equal">
      <formula>"P"</formula>
    </cfRule>
  </conditionalFormatting>
  <conditionalFormatting sqref="Q574">
    <cfRule type="cellIs" dxfId="332" priority="239" stopIfTrue="1" operator="equal">
      <formula>"P"</formula>
    </cfRule>
  </conditionalFormatting>
  <conditionalFormatting sqref="Q574">
    <cfRule type="cellIs" dxfId="331" priority="265" stopIfTrue="1" operator="equal">
      <formula>"P"</formula>
    </cfRule>
  </conditionalFormatting>
  <conditionalFormatting sqref="Q575">
    <cfRule type="cellIs" dxfId="330" priority="266" stopIfTrue="1" operator="equal">
      <formula>"P"</formula>
    </cfRule>
  </conditionalFormatting>
  <conditionalFormatting sqref="Q578">
    <cfRule type="cellIs" dxfId="329" priority="279" stopIfTrue="1" operator="equal">
      <formula>"P"</formula>
    </cfRule>
  </conditionalFormatting>
  <conditionalFormatting sqref="Q576">
    <cfRule type="cellIs" dxfId="328" priority="278" stopIfTrue="1" operator="equal">
      <formula>"P"</formula>
    </cfRule>
  </conditionalFormatting>
  <conditionalFormatting sqref="Q575">
    <cfRule type="cellIs" dxfId="327" priority="277" stopIfTrue="1" operator="equal">
      <formula>"P"</formula>
    </cfRule>
  </conditionalFormatting>
  <conditionalFormatting sqref="Q574">
    <cfRule type="cellIs" dxfId="326" priority="276" stopIfTrue="1" operator="equal">
      <formula>"P"</formula>
    </cfRule>
  </conditionalFormatting>
  <conditionalFormatting sqref="Q577">
    <cfRule type="cellIs" dxfId="325" priority="275" stopIfTrue="1" operator="equal">
      <formula>"P"</formula>
    </cfRule>
  </conditionalFormatting>
  <conditionalFormatting sqref="Q576">
    <cfRule type="cellIs" dxfId="324" priority="274" stopIfTrue="1" operator="equal">
      <formula>"P"</formula>
    </cfRule>
  </conditionalFormatting>
  <conditionalFormatting sqref="Q575">
    <cfRule type="cellIs" dxfId="323" priority="273" stopIfTrue="1" operator="equal">
      <formula>"P"</formula>
    </cfRule>
  </conditionalFormatting>
  <conditionalFormatting sqref="Q574">
    <cfRule type="cellIs" dxfId="322" priority="272" stopIfTrue="1" operator="equal">
      <formula>"P"</formula>
    </cfRule>
  </conditionalFormatting>
  <conditionalFormatting sqref="Q575">
    <cfRule type="cellIs" dxfId="321" priority="271" stopIfTrue="1" operator="equal">
      <formula>"P"</formula>
    </cfRule>
  </conditionalFormatting>
  <conditionalFormatting sqref="Q578">
    <cfRule type="cellIs" dxfId="320" priority="270" stopIfTrue="1" operator="equal">
      <formula>"P"</formula>
    </cfRule>
  </conditionalFormatting>
  <conditionalFormatting sqref="Q576">
    <cfRule type="cellIs" dxfId="319" priority="269" stopIfTrue="1" operator="equal">
      <formula>"P"</formula>
    </cfRule>
  </conditionalFormatting>
  <conditionalFormatting sqref="Q577">
    <cfRule type="cellIs" dxfId="318" priority="268" stopIfTrue="1" operator="equal">
      <formula>"P"</formula>
    </cfRule>
  </conditionalFormatting>
  <conditionalFormatting sqref="Q577">
    <cfRule type="cellIs" dxfId="317" priority="267" stopIfTrue="1" operator="equal">
      <formula>"P"</formula>
    </cfRule>
  </conditionalFormatting>
  <conditionalFormatting sqref="Q576">
    <cfRule type="cellIs" dxfId="316" priority="264" stopIfTrue="1" operator="equal">
      <formula>"P"</formula>
    </cfRule>
  </conditionalFormatting>
  <conditionalFormatting sqref="Q575">
    <cfRule type="cellIs" dxfId="315" priority="263" stopIfTrue="1" operator="equal">
      <formula>"P"</formula>
    </cfRule>
  </conditionalFormatting>
  <conditionalFormatting sqref="Q574">
    <cfRule type="cellIs" dxfId="314" priority="262" stopIfTrue="1" operator="equal">
      <formula>"P"</formula>
    </cfRule>
  </conditionalFormatting>
  <conditionalFormatting sqref="Q574">
    <cfRule type="cellIs" dxfId="313" priority="261" stopIfTrue="1" operator="equal">
      <formula>"P"</formula>
    </cfRule>
  </conditionalFormatting>
  <conditionalFormatting sqref="Q577">
    <cfRule type="cellIs" dxfId="312" priority="260" stopIfTrue="1" operator="equal">
      <formula>"P"</formula>
    </cfRule>
  </conditionalFormatting>
  <conditionalFormatting sqref="Q575">
    <cfRule type="cellIs" dxfId="311" priority="259" stopIfTrue="1" operator="equal">
      <formula>"P"</formula>
    </cfRule>
  </conditionalFormatting>
  <conditionalFormatting sqref="Q576">
    <cfRule type="cellIs" dxfId="310" priority="258" stopIfTrue="1" operator="equal">
      <formula>"P"</formula>
    </cfRule>
  </conditionalFormatting>
  <conditionalFormatting sqref="Q578">
    <cfRule type="cellIs" dxfId="309" priority="257" stopIfTrue="1" operator="equal">
      <formula>"P"</formula>
    </cfRule>
  </conditionalFormatting>
  <conditionalFormatting sqref="Q574">
    <cfRule type="cellIs" dxfId="308" priority="238" stopIfTrue="1" operator="equal">
      <formula>"P"</formula>
    </cfRule>
  </conditionalFormatting>
  <conditionalFormatting sqref="Q577">
    <cfRule type="cellIs" dxfId="307" priority="237" stopIfTrue="1" operator="equal">
      <formula>"P"</formula>
    </cfRule>
  </conditionalFormatting>
  <conditionalFormatting sqref="Q575">
    <cfRule type="cellIs" dxfId="306" priority="236" stopIfTrue="1" operator="equal">
      <formula>"P"</formula>
    </cfRule>
  </conditionalFormatting>
  <conditionalFormatting sqref="Q576">
    <cfRule type="cellIs" dxfId="305" priority="235" stopIfTrue="1" operator="equal">
      <formula>"P"</formula>
    </cfRule>
  </conditionalFormatting>
  <conditionalFormatting sqref="Q576">
    <cfRule type="cellIs" dxfId="304" priority="234" stopIfTrue="1" operator="equal">
      <formula>"P"</formula>
    </cfRule>
  </conditionalFormatting>
  <conditionalFormatting sqref="Q574">
    <cfRule type="cellIs" dxfId="303" priority="233" stopIfTrue="1" operator="equal">
      <formula>"P"</formula>
    </cfRule>
  </conditionalFormatting>
  <conditionalFormatting sqref="Q575">
    <cfRule type="cellIs" dxfId="302" priority="232" stopIfTrue="1" operator="equal">
      <formula>"P"</formula>
    </cfRule>
  </conditionalFormatting>
  <conditionalFormatting sqref="Q574">
    <cfRule type="cellIs" dxfId="301" priority="231" stopIfTrue="1" operator="equal">
      <formula>"P"</formula>
    </cfRule>
  </conditionalFormatting>
  <conditionalFormatting sqref="Q576">
    <cfRule type="cellIs" dxfId="300" priority="230" stopIfTrue="1" operator="equal">
      <formula>"P"</formula>
    </cfRule>
  </conditionalFormatting>
  <conditionalFormatting sqref="Q574">
    <cfRule type="cellIs" dxfId="299" priority="229" stopIfTrue="1" operator="equal">
      <formula>"P"</formula>
    </cfRule>
  </conditionalFormatting>
  <conditionalFormatting sqref="Q575">
    <cfRule type="cellIs" dxfId="298" priority="228" stopIfTrue="1" operator="equal">
      <formula>"P"</formula>
    </cfRule>
  </conditionalFormatting>
  <conditionalFormatting sqref="J619">
    <cfRule type="cellIs" dxfId="297" priority="227" stopIfTrue="1" operator="equal">
      <formula>"P"</formula>
    </cfRule>
  </conditionalFormatting>
  <conditionalFormatting sqref="J612">
    <cfRule type="cellIs" dxfId="296" priority="57" stopIfTrue="1" operator="equal">
      <formula>"P"</formula>
    </cfRule>
  </conditionalFormatting>
  <conditionalFormatting sqref="J615">
    <cfRule type="cellIs" dxfId="295" priority="56" stopIfTrue="1" operator="equal">
      <formula>"P"</formula>
    </cfRule>
  </conditionalFormatting>
  <conditionalFormatting sqref="J613">
    <cfRule type="cellIs" dxfId="294" priority="55" stopIfTrue="1" operator="equal">
      <formula>"P"</formula>
    </cfRule>
  </conditionalFormatting>
  <conditionalFormatting sqref="J614">
    <cfRule type="cellIs" dxfId="293" priority="54" stopIfTrue="1" operator="equal">
      <formula>"P"</formula>
    </cfRule>
  </conditionalFormatting>
  <conditionalFormatting sqref="J611">
    <cfRule type="cellIs" dxfId="292" priority="53" stopIfTrue="1" operator="equal">
      <formula>"P"</formula>
    </cfRule>
  </conditionalFormatting>
  <conditionalFormatting sqref="J617">
    <cfRule type="cellIs" dxfId="291" priority="52" stopIfTrue="1" operator="equal">
      <formula>"P"</formula>
    </cfRule>
  </conditionalFormatting>
  <conditionalFormatting sqref="J612">
    <cfRule type="cellIs" dxfId="290" priority="51" stopIfTrue="1" operator="equal">
      <formula>"P"</formula>
    </cfRule>
  </conditionalFormatting>
  <conditionalFormatting sqref="J615">
    <cfRule type="cellIs" dxfId="289" priority="50" stopIfTrue="1" operator="equal">
      <formula>"P"</formula>
    </cfRule>
  </conditionalFormatting>
  <conditionalFormatting sqref="J610">
    <cfRule type="cellIs" dxfId="288" priority="49" stopIfTrue="1" operator="equal">
      <formula>"P"</formula>
    </cfRule>
  </conditionalFormatting>
  <conditionalFormatting sqref="J611">
    <cfRule type="cellIs" dxfId="287" priority="48" stopIfTrue="1" operator="equal">
      <formula>"P"</formula>
    </cfRule>
  </conditionalFormatting>
  <conditionalFormatting sqref="J614">
    <cfRule type="cellIs" dxfId="286" priority="47" stopIfTrue="1" operator="equal">
      <formula>"P"</formula>
    </cfRule>
  </conditionalFormatting>
  <conditionalFormatting sqref="J612">
    <cfRule type="cellIs" dxfId="285" priority="46" stopIfTrue="1" operator="equal">
      <formula>"P"</formula>
    </cfRule>
  </conditionalFormatting>
  <conditionalFormatting sqref="J613">
    <cfRule type="cellIs" dxfId="284" priority="45" stopIfTrue="1" operator="equal">
      <formula>"P"</formula>
    </cfRule>
  </conditionalFormatting>
  <conditionalFormatting sqref="J616">
    <cfRule type="cellIs" dxfId="283" priority="44" stopIfTrue="1" operator="equal">
      <formula>"P"</formula>
    </cfRule>
  </conditionalFormatting>
  <conditionalFormatting sqref="J611">
    <cfRule type="cellIs" dxfId="282" priority="43" stopIfTrue="1" operator="equal">
      <formula>"P"</formula>
    </cfRule>
  </conditionalFormatting>
  <conditionalFormatting sqref="J612">
    <cfRule type="cellIs" dxfId="281" priority="42" stopIfTrue="1" operator="equal">
      <formula>"P"</formula>
    </cfRule>
  </conditionalFormatting>
  <conditionalFormatting sqref="J619">
    <cfRule type="cellIs" dxfId="280" priority="226" stopIfTrue="1" operator="equal">
      <formula>"P"</formula>
    </cfRule>
  </conditionalFormatting>
  <conditionalFormatting sqref="J619">
    <cfRule type="cellIs" dxfId="279" priority="225" stopIfTrue="1" operator="equal">
      <formula>"P"</formula>
    </cfRule>
  </conditionalFormatting>
  <conditionalFormatting sqref="J619">
    <cfRule type="cellIs" dxfId="278" priority="224" stopIfTrue="1" operator="equal">
      <formula>"P"</formula>
    </cfRule>
  </conditionalFormatting>
  <conditionalFormatting sqref="J619">
    <cfRule type="cellIs" dxfId="277" priority="223" stopIfTrue="1" operator="equal">
      <formula>"P"</formula>
    </cfRule>
  </conditionalFormatting>
  <conditionalFormatting sqref="J619">
    <cfRule type="cellIs" dxfId="276" priority="222" stopIfTrue="1" operator="equal">
      <formula>"P"</formula>
    </cfRule>
  </conditionalFormatting>
  <conditionalFormatting sqref="J610">
    <cfRule type="cellIs" dxfId="275" priority="36" stopIfTrue="1" operator="equal">
      <formula>"P"</formula>
    </cfRule>
  </conditionalFormatting>
  <conditionalFormatting sqref="J613">
    <cfRule type="cellIs" dxfId="274" priority="35" stopIfTrue="1" operator="equal">
      <formula>"P"</formula>
    </cfRule>
  </conditionalFormatting>
  <conditionalFormatting sqref="J619">
    <cfRule type="cellIs" dxfId="273" priority="221" stopIfTrue="1" operator="equal">
      <formula>"P"</formula>
    </cfRule>
  </conditionalFormatting>
  <conditionalFormatting sqref="J612">
    <cfRule type="cellIs" dxfId="272" priority="33" stopIfTrue="1" operator="equal">
      <formula>"P"</formula>
    </cfRule>
  </conditionalFormatting>
  <conditionalFormatting sqref="J610">
    <cfRule type="cellIs" dxfId="271" priority="32" stopIfTrue="1" operator="equal">
      <formula>"P"</formula>
    </cfRule>
  </conditionalFormatting>
  <conditionalFormatting sqref="J619">
    <cfRule type="cellIs" dxfId="270" priority="220" stopIfTrue="1" operator="equal">
      <formula>"P"</formula>
    </cfRule>
  </conditionalFormatting>
  <conditionalFormatting sqref="J614">
    <cfRule type="cellIs" dxfId="269" priority="30" stopIfTrue="1" operator="equal">
      <formula>"P"</formula>
    </cfRule>
  </conditionalFormatting>
  <conditionalFormatting sqref="J617">
    <cfRule type="cellIs" dxfId="268" priority="29" stopIfTrue="1" operator="equal">
      <formula>"P"</formula>
    </cfRule>
  </conditionalFormatting>
  <conditionalFormatting sqref="J615">
    <cfRule type="cellIs" dxfId="267" priority="28" stopIfTrue="1" operator="equal">
      <formula>"P"</formula>
    </cfRule>
  </conditionalFormatting>
  <conditionalFormatting sqref="J619">
    <cfRule type="cellIs" dxfId="266" priority="219" stopIfTrue="1" operator="equal">
      <formula>"P"</formula>
    </cfRule>
  </conditionalFormatting>
  <conditionalFormatting sqref="J610">
    <cfRule type="cellIs" dxfId="265" priority="26" stopIfTrue="1" operator="equal">
      <formula>"P"</formula>
    </cfRule>
  </conditionalFormatting>
  <conditionalFormatting sqref="J616">
    <cfRule type="cellIs" dxfId="264" priority="25" stopIfTrue="1" operator="equal">
      <formula>"P"</formula>
    </cfRule>
  </conditionalFormatting>
  <conditionalFormatting sqref="J619">
    <cfRule type="cellIs" dxfId="263" priority="218" stopIfTrue="1" operator="equal">
      <formula>"P"</formula>
    </cfRule>
  </conditionalFormatting>
  <conditionalFormatting sqref="J614">
    <cfRule type="cellIs" dxfId="262" priority="23" stopIfTrue="1" operator="equal">
      <formula>"P"</formula>
    </cfRule>
  </conditionalFormatting>
  <conditionalFormatting sqref="J609">
    <cfRule type="cellIs" dxfId="261" priority="22" stopIfTrue="1" operator="equal">
      <formula>"P"</formula>
    </cfRule>
  </conditionalFormatting>
  <conditionalFormatting sqref="J610">
    <cfRule type="cellIs" dxfId="260" priority="21" stopIfTrue="1" operator="equal">
      <formula>"P"</formula>
    </cfRule>
  </conditionalFormatting>
  <conditionalFormatting sqref="J611">
    <cfRule type="cellIs" dxfId="259" priority="19" stopIfTrue="1" operator="equal">
      <formula>"P"</formula>
    </cfRule>
  </conditionalFormatting>
  <conditionalFormatting sqref="J611">
    <cfRule type="cellIs" dxfId="258" priority="217" stopIfTrue="1" operator="equal">
      <formula>"P"</formula>
    </cfRule>
  </conditionalFormatting>
  <conditionalFormatting sqref="J617">
    <cfRule type="cellIs" dxfId="257" priority="216" stopIfTrue="1" operator="equal">
      <formula>"P"</formula>
    </cfRule>
  </conditionalFormatting>
  <conditionalFormatting sqref="J612">
    <cfRule type="cellIs" dxfId="256" priority="215" stopIfTrue="1" operator="equal">
      <formula>"P"</formula>
    </cfRule>
  </conditionalFormatting>
  <conditionalFormatting sqref="J615">
    <cfRule type="cellIs" dxfId="255" priority="214" stopIfTrue="1" operator="equal">
      <formula>"P"</formula>
    </cfRule>
  </conditionalFormatting>
  <conditionalFormatting sqref="J610">
    <cfRule type="cellIs" dxfId="254" priority="213" stopIfTrue="1" operator="equal">
      <formula>"P"</formula>
    </cfRule>
  </conditionalFormatting>
  <conditionalFormatting sqref="J611">
    <cfRule type="cellIs" dxfId="253" priority="212" stopIfTrue="1" operator="equal">
      <formula>"P"</formula>
    </cfRule>
  </conditionalFormatting>
  <conditionalFormatting sqref="J614">
    <cfRule type="cellIs" dxfId="252" priority="211" stopIfTrue="1" operator="equal">
      <formula>"P"</formula>
    </cfRule>
  </conditionalFormatting>
  <conditionalFormatting sqref="J612">
    <cfRule type="cellIs" dxfId="251" priority="210" stopIfTrue="1" operator="equal">
      <formula>"P"</formula>
    </cfRule>
  </conditionalFormatting>
  <conditionalFormatting sqref="J618">
    <cfRule type="cellIs" dxfId="250" priority="209" stopIfTrue="1" operator="equal">
      <formula>"P"</formula>
    </cfRule>
  </conditionalFormatting>
  <conditionalFormatting sqref="J613">
    <cfRule type="cellIs" dxfId="249" priority="208" stopIfTrue="1" operator="equal">
      <formula>"P"</formula>
    </cfRule>
  </conditionalFormatting>
  <conditionalFormatting sqref="J616">
    <cfRule type="cellIs" dxfId="248" priority="207" stopIfTrue="1" operator="equal">
      <formula>"P"</formula>
    </cfRule>
  </conditionalFormatting>
  <conditionalFormatting sqref="J611">
    <cfRule type="cellIs" dxfId="247" priority="206" stopIfTrue="1" operator="equal">
      <formula>"P"</formula>
    </cfRule>
  </conditionalFormatting>
  <conditionalFormatting sqref="J612">
    <cfRule type="cellIs" dxfId="246" priority="205" stopIfTrue="1" operator="equal">
      <formula>"P"</formula>
    </cfRule>
  </conditionalFormatting>
  <conditionalFormatting sqref="J615">
    <cfRule type="cellIs" dxfId="245" priority="204" stopIfTrue="1" operator="equal">
      <formula>"P"</formula>
    </cfRule>
  </conditionalFormatting>
  <conditionalFormatting sqref="J610">
    <cfRule type="cellIs" dxfId="244" priority="203" stopIfTrue="1" operator="equal">
      <formula>"P"</formula>
    </cfRule>
  </conditionalFormatting>
  <conditionalFormatting sqref="J611">
    <cfRule type="cellIs" dxfId="243" priority="202" stopIfTrue="1" operator="equal">
      <formula>"P"</formula>
    </cfRule>
  </conditionalFormatting>
  <conditionalFormatting sqref="J614">
    <cfRule type="cellIs" dxfId="242" priority="201" stopIfTrue="1" operator="equal">
      <formula>"P"</formula>
    </cfRule>
  </conditionalFormatting>
  <conditionalFormatting sqref="J609">
    <cfRule type="cellIs" dxfId="241" priority="200" stopIfTrue="1" operator="equal">
      <formula>"P"</formula>
    </cfRule>
  </conditionalFormatting>
  <conditionalFormatting sqref="J610">
    <cfRule type="cellIs" dxfId="240" priority="199" stopIfTrue="1" operator="equal">
      <formula>"P"</formula>
    </cfRule>
  </conditionalFormatting>
  <conditionalFormatting sqref="J613">
    <cfRule type="cellIs" dxfId="239" priority="198" stopIfTrue="1" operator="equal">
      <formula>"P"</formula>
    </cfRule>
  </conditionalFormatting>
  <conditionalFormatting sqref="J611">
    <cfRule type="cellIs" dxfId="238" priority="197" stopIfTrue="1" operator="equal">
      <formula>"P"</formula>
    </cfRule>
  </conditionalFormatting>
  <conditionalFormatting sqref="J612">
    <cfRule type="cellIs" dxfId="237" priority="196" stopIfTrue="1" operator="equal">
      <formula>"P"</formula>
    </cfRule>
  </conditionalFormatting>
  <conditionalFormatting sqref="J610">
    <cfRule type="cellIs" dxfId="236" priority="195" stopIfTrue="1" operator="equal">
      <formula>"P"</formula>
    </cfRule>
  </conditionalFormatting>
  <conditionalFormatting sqref="J611">
    <cfRule type="cellIs" dxfId="235" priority="194" stopIfTrue="1" operator="equal">
      <formula>"P"</formula>
    </cfRule>
  </conditionalFormatting>
  <conditionalFormatting sqref="J614">
    <cfRule type="cellIs" dxfId="234" priority="193" stopIfTrue="1" operator="equal">
      <formula>"P"</formula>
    </cfRule>
  </conditionalFormatting>
  <conditionalFormatting sqref="J617">
    <cfRule type="cellIs" dxfId="233" priority="192" stopIfTrue="1" operator="equal">
      <formula>"P"</formula>
    </cfRule>
  </conditionalFormatting>
  <conditionalFormatting sqref="J615">
    <cfRule type="cellIs" dxfId="232" priority="191" stopIfTrue="1" operator="equal">
      <formula>"P"</formula>
    </cfRule>
  </conditionalFormatting>
  <conditionalFormatting sqref="J616">
    <cfRule type="cellIs" dxfId="231" priority="190" stopIfTrue="1" operator="equal">
      <formula>"P"</formula>
    </cfRule>
  </conditionalFormatting>
  <conditionalFormatting sqref="J610">
    <cfRule type="cellIs" dxfId="230" priority="189" stopIfTrue="1" operator="equal">
      <formula>"P"</formula>
    </cfRule>
  </conditionalFormatting>
  <conditionalFormatting sqref="J616">
    <cfRule type="cellIs" dxfId="229" priority="188" stopIfTrue="1" operator="equal">
      <formula>"P"</formula>
    </cfRule>
  </conditionalFormatting>
  <conditionalFormatting sqref="J611">
    <cfRule type="cellIs" dxfId="228" priority="187" stopIfTrue="1" operator="equal">
      <formula>"P"</formula>
    </cfRule>
  </conditionalFormatting>
  <conditionalFormatting sqref="J614">
    <cfRule type="cellIs" dxfId="227" priority="186" stopIfTrue="1" operator="equal">
      <formula>"P"</formula>
    </cfRule>
  </conditionalFormatting>
  <conditionalFormatting sqref="J609">
    <cfRule type="cellIs" dxfId="226" priority="185" stopIfTrue="1" operator="equal">
      <formula>"P"</formula>
    </cfRule>
  </conditionalFormatting>
  <conditionalFormatting sqref="J610">
    <cfRule type="cellIs" dxfId="225" priority="184" stopIfTrue="1" operator="equal">
      <formula>"P"</formula>
    </cfRule>
  </conditionalFormatting>
  <conditionalFormatting sqref="J613">
    <cfRule type="cellIs" dxfId="224" priority="183" stopIfTrue="1" operator="equal">
      <formula>"P"</formula>
    </cfRule>
  </conditionalFormatting>
  <conditionalFormatting sqref="J611">
    <cfRule type="cellIs" dxfId="223" priority="182" stopIfTrue="1" operator="equal">
      <formula>"P"</formula>
    </cfRule>
  </conditionalFormatting>
  <conditionalFormatting sqref="J612">
    <cfRule type="cellIs" dxfId="222" priority="181" stopIfTrue="1" operator="equal">
      <formula>"P"</formula>
    </cfRule>
  </conditionalFormatting>
  <conditionalFormatting sqref="J615">
    <cfRule type="cellIs" dxfId="221" priority="180" stopIfTrue="1" operator="equal">
      <formula>"P"</formula>
    </cfRule>
  </conditionalFormatting>
  <conditionalFormatting sqref="J610">
    <cfRule type="cellIs" dxfId="220" priority="179" stopIfTrue="1" operator="equal">
      <formula>"P"</formula>
    </cfRule>
  </conditionalFormatting>
  <conditionalFormatting sqref="J611">
    <cfRule type="cellIs" dxfId="219" priority="178" stopIfTrue="1" operator="equal">
      <formula>"P"</formula>
    </cfRule>
  </conditionalFormatting>
  <conditionalFormatting sqref="J614">
    <cfRule type="cellIs" dxfId="218" priority="177" stopIfTrue="1" operator="equal">
      <formula>"P"</formula>
    </cfRule>
  </conditionalFormatting>
  <conditionalFormatting sqref="J609">
    <cfRule type="cellIs" dxfId="217" priority="176" stopIfTrue="1" operator="equal">
      <formula>"P"</formula>
    </cfRule>
  </conditionalFormatting>
  <conditionalFormatting sqref="J610">
    <cfRule type="cellIs" dxfId="216" priority="175" stopIfTrue="1" operator="equal">
      <formula>"P"</formula>
    </cfRule>
  </conditionalFormatting>
  <conditionalFormatting sqref="J613">
    <cfRule type="cellIs" dxfId="215" priority="174" stopIfTrue="1" operator="equal">
      <formula>"P"</formula>
    </cfRule>
  </conditionalFormatting>
  <conditionalFormatting sqref="J608">
    <cfRule type="cellIs" dxfId="214" priority="173" stopIfTrue="1" operator="equal">
      <formula>"P"</formula>
    </cfRule>
  </conditionalFormatting>
  <conditionalFormatting sqref="J609">
    <cfRule type="cellIs" dxfId="213" priority="172" stopIfTrue="1" operator="equal">
      <formula>"P"</formula>
    </cfRule>
  </conditionalFormatting>
  <conditionalFormatting sqref="J612">
    <cfRule type="cellIs" dxfId="212" priority="171" stopIfTrue="1" operator="equal">
      <formula>"P"</formula>
    </cfRule>
  </conditionalFormatting>
  <conditionalFormatting sqref="J610">
    <cfRule type="cellIs" dxfId="211" priority="170" stopIfTrue="1" operator="equal">
      <formula>"P"</formula>
    </cfRule>
  </conditionalFormatting>
  <conditionalFormatting sqref="J611">
    <cfRule type="cellIs" dxfId="210" priority="169" stopIfTrue="1" operator="equal">
      <formula>"P"</formula>
    </cfRule>
  </conditionalFormatting>
  <conditionalFormatting sqref="J609">
    <cfRule type="cellIs" dxfId="209" priority="168" stopIfTrue="1" operator="equal">
      <formula>"P"</formula>
    </cfRule>
  </conditionalFormatting>
  <conditionalFormatting sqref="J610">
    <cfRule type="cellIs" dxfId="208" priority="167" stopIfTrue="1" operator="equal">
      <formula>"P"</formula>
    </cfRule>
  </conditionalFormatting>
  <conditionalFormatting sqref="J613">
    <cfRule type="cellIs" dxfId="207" priority="166" stopIfTrue="1" operator="equal">
      <formula>"P"</formula>
    </cfRule>
  </conditionalFormatting>
  <conditionalFormatting sqref="J616">
    <cfRule type="cellIs" dxfId="206" priority="165" stopIfTrue="1" operator="equal">
      <formula>"P"</formula>
    </cfRule>
  </conditionalFormatting>
  <conditionalFormatting sqref="J614">
    <cfRule type="cellIs" dxfId="205" priority="164" stopIfTrue="1" operator="equal">
      <formula>"P"</formula>
    </cfRule>
  </conditionalFormatting>
  <conditionalFormatting sqref="J615">
    <cfRule type="cellIs" dxfId="204" priority="163" stopIfTrue="1" operator="equal">
      <formula>"P"</formula>
    </cfRule>
  </conditionalFormatting>
  <conditionalFormatting sqref="J609">
    <cfRule type="cellIs" dxfId="203" priority="104" stopIfTrue="1" operator="equal">
      <formula>"P"</formula>
    </cfRule>
  </conditionalFormatting>
  <conditionalFormatting sqref="J610">
    <cfRule type="cellIs" dxfId="202" priority="103" stopIfTrue="1" operator="equal">
      <formula>"P"</formula>
    </cfRule>
  </conditionalFormatting>
  <conditionalFormatting sqref="J613">
    <cfRule type="cellIs" dxfId="201" priority="102" stopIfTrue="1" operator="equal">
      <formula>"P"</formula>
    </cfRule>
  </conditionalFormatting>
  <conditionalFormatting sqref="J611">
    <cfRule type="cellIs" dxfId="200" priority="101" stopIfTrue="1" operator="equal">
      <formula>"P"</formula>
    </cfRule>
  </conditionalFormatting>
  <conditionalFormatting sqref="J610">
    <cfRule type="cellIs" dxfId="199" priority="108" stopIfTrue="1" operator="equal">
      <formula>"P"</formula>
    </cfRule>
  </conditionalFormatting>
  <conditionalFormatting sqref="J616">
    <cfRule type="cellIs" dxfId="198" priority="107" stopIfTrue="1" operator="equal">
      <formula>"P"</formula>
    </cfRule>
  </conditionalFormatting>
  <conditionalFormatting sqref="J611">
    <cfRule type="cellIs" dxfId="197" priority="106" stopIfTrue="1" operator="equal">
      <formula>"P"</formula>
    </cfRule>
  </conditionalFormatting>
  <conditionalFormatting sqref="J614">
    <cfRule type="cellIs" dxfId="196" priority="105" stopIfTrue="1" operator="equal">
      <formula>"P"</formula>
    </cfRule>
  </conditionalFormatting>
  <conditionalFormatting sqref="J617">
    <cfRule type="cellIs" dxfId="195" priority="100" stopIfTrue="1" operator="equal">
      <formula>"P"</formula>
    </cfRule>
  </conditionalFormatting>
  <conditionalFormatting sqref="J612">
    <cfRule type="cellIs" dxfId="194" priority="99" stopIfTrue="1" operator="equal">
      <formula>"P"</formula>
    </cfRule>
  </conditionalFormatting>
  <conditionalFormatting sqref="J615">
    <cfRule type="cellIs" dxfId="193" priority="98" stopIfTrue="1" operator="equal">
      <formula>"P"</formula>
    </cfRule>
  </conditionalFormatting>
  <conditionalFormatting sqref="J610">
    <cfRule type="cellIs" dxfId="192" priority="97" stopIfTrue="1" operator="equal">
      <formula>"P"</formula>
    </cfRule>
  </conditionalFormatting>
  <conditionalFormatting sqref="J611">
    <cfRule type="cellIs" dxfId="191" priority="96" stopIfTrue="1" operator="equal">
      <formula>"P"</formula>
    </cfRule>
  </conditionalFormatting>
  <conditionalFormatting sqref="J614">
    <cfRule type="cellIs" dxfId="190" priority="95" stopIfTrue="1" operator="equal">
      <formula>"P"</formula>
    </cfRule>
  </conditionalFormatting>
  <conditionalFormatting sqref="J609">
    <cfRule type="cellIs" dxfId="189" priority="94" stopIfTrue="1" operator="equal">
      <formula>"P"</formula>
    </cfRule>
  </conditionalFormatting>
  <conditionalFormatting sqref="J612">
    <cfRule type="cellIs" dxfId="188" priority="89" stopIfTrue="1" operator="equal">
      <formula>"P"</formula>
    </cfRule>
  </conditionalFormatting>
  <conditionalFormatting sqref="J611">
    <cfRule type="cellIs" dxfId="187" priority="87" stopIfTrue="1" operator="equal">
      <formula>"P"</formula>
    </cfRule>
  </conditionalFormatting>
  <conditionalFormatting sqref="J608">
    <cfRule type="cellIs" dxfId="186" priority="91" stopIfTrue="1" operator="equal">
      <formula>"P"</formula>
    </cfRule>
  </conditionalFormatting>
  <conditionalFormatting sqref="J609">
    <cfRule type="cellIs" dxfId="185" priority="90" stopIfTrue="1" operator="equal">
      <formula>"P"</formula>
    </cfRule>
  </conditionalFormatting>
  <conditionalFormatting sqref="J610">
    <cfRule type="cellIs" dxfId="184" priority="88" stopIfTrue="1" operator="equal">
      <formula>"P"</formula>
    </cfRule>
  </conditionalFormatting>
  <conditionalFormatting sqref="J609">
    <cfRule type="cellIs" dxfId="183" priority="86" stopIfTrue="1" operator="equal">
      <formula>"P"</formula>
    </cfRule>
  </conditionalFormatting>
  <conditionalFormatting sqref="J610">
    <cfRule type="cellIs" dxfId="182" priority="85" stopIfTrue="1" operator="equal">
      <formula>"P"</formula>
    </cfRule>
  </conditionalFormatting>
  <conditionalFormatting sqref="J613">
    <cfRule type="cellIs" dxfId="181" priority="84" stopIfTrue="1" operator="equal">
      <formula>"P"</formula>
    </cfRule>
  </conditionalFormatting>
  <conditionalFormatting sqref="J616">
    <cfRule type="cellIs" dxfId="180" priority="83" stopIfTrue="1" operator="equal">
      <formula>"P"</formula>
    </cfRule>
  </conditionalFormatting>
  <conditionalFormatting sqref="J614">
    <cfRule type="cellIs" dxfId="179" priority="82" stopIfTrue="1" operator="equal">
      <formula>"P"</formula>
    </cfRule>
  </conditionalFormatting>
  <conditionalFormatting sqref="J615">
    <cfRule type="cellIs" dxfId="178" priority="81" stopIfTrue="1" operator="equal">
      <formula>"P"</formula>
    </cfRule>
  </conditionalFormatting>
  <conditionalFormatting sqref="J609">
    <cfRule type="cellIs" dxfId="177" priority="80" stopIfTrue="1" operator="equal">
      <formula>"P"</formula>
    </cfRule>
  </conditionalFormatting>
  <conditionalFormatting sqref="J615">
    <cfRule type="cellIs" dxfId="176" priority="79" stopIfTrue="1" operator="equal">
      <formula>"P"</formula>
    </cfRule>
  </conditionalFormatting>
  <conditionalFormatting sqref="J610">
    <cfRule type="cellIs" dxfId="175" priority="78" stopIfTrue="1" operator="equal">
      <formula>"P"</formula>
    </cfRule>
  </conditionalFormatting>
  <conditionalFormatting sqref="J613">
    <cfRule type="cellIs" dxfId="174" priority="77" stopIfTrue="1" operator="equal">
      <formula>"P"</formula>
    </cfRule>
  </conditionalFormatting>
  <conditionalFormatting sqref="J608">
    <cfRule type="cellIs" dxfId="173" priority="76" stopIfTrue="1" operator="equal">
      <formula>"P"</formula>
    </cfRule>
  </conditionalFormatting>
  <conditionalFormatting sqref="J612">
    <cfRule type="cellIs" dxfId="172" priority="74" stopIfTrue="1" operator="equal">
      <formula>"P"</formula>
    </cfRule>
  </conditionalFormatting>
  <conditionalFormatting sqref="J609">
    <cfRule type="cellIs" dxfId="171" priority="75" stopIfTrue="1" operator="equal">
      <formula>"P"</formula>
    </cfRule>
  </conditionalFormatting>
  <conditionalFormatting sqref="J610">
    <cfRule type="cellIs" dxfId="170" priority="73" stopIfTrue="1" operator="equal">
      <formula>"P"</formula>
    </cfRule>
  </conditionalFormatting>
  <conditionalFormatting sqref="J611">
    <cfRule type="cellIs" dxfId="169" priority="72" stopIfTrue="1" operator="equal">
      <formula>"P"</formula>
    </cfRule>
  </conditionalFormatting>
  <conditionalFormatting sqref="J614">
    <cfRule type="cellIs" dxfId="168" priority="71" stopIfTrue="1" operator="equal">
      <formula>"P"</formula>
    </cfRule>
  </conditionalFormatting>
  <conditionalFormatting sqref="J609">
    <cfRule type="cellIs" dxfId="167" priority="70" stopIfTrue="1" operator="equal">
      <formula>"P"</formula>
    </cfRule>
  </conditionalFormatting>
  <conditionalFormatting sqref="J610">
    <cfRule type="cellIs" dxfId="166" priority="69" stopIfTrue="1" operator="equal">
      <formula>"P"</formula>
    </cfRule>
  </conditionalFormatting>
  <conditionalFormatting sqref="J613">
    <cfRule type="cellIs" dxfId="165" priority="68" stopIfTrue="1" operator="equal">
      <formula>"P"</formula>
    </cfRule>
  </conditionalFormatting>
  <conditionalFormatting sqref="J608">
    <cfRule type="cellIs" dxfId="164" priority="67" stopIfTrue="1" operator="equal">
      <formula>"P"</formula>
    </cfRule>
  </conditionalFormatting>
  <conditionalFormatting sqref="J609">
    <cfRule type="cellIs" dxfId="163" priority="66" stopIfTrue="1" operator="equal">
      <formula>"P"</formula>
    </cfRule>
  </conditionalFormatting>
  <conditionalFormatting sqref="J612">
    <cfRule type="cellIs" dxfId="162" priority="65" stopIfTrue="1" operator="equal">
      <formula>"P"</formula>
    </cfRule>
  </conditionalFormatting>
  <conditionalFormatting sqref="J607">
    <cfRule type="cellIs" dxfId="161" priority="64" stopIfTrue="1" operator="equal">
      <formula>"P"</formula>
    </cfRule>
  </conditionalFormatting>
  <conditionalFormatting sqref="J608">
    <cfRule type="cellIs" dxfId="160" priority="63" stopIfTrue="1" operator="equal">
      <formula>"P"</formula>
    </cfRule>
  </conditionalFormatting>
  <conditionalFormatting sqref="J611">
    <cfRule type="cellIs" dxfId="159" priority="62" stopIfTrue="1" operator="equal">
      <formula>"P"</formula>
    </cfRule>
  </conditionalFormatting>
  <conditionalFormatting sqref="J610">
    <cfRule type="cellIs" dxfId="158" priority="60" stopIfTrue="1" operator="equal">
      <formula>"P"</formula>
    </cfRule>
  </conditionalFormatting>
  <conditionalFormatting sqref="J609">
    <cfRule type="cellIs" dxfId="157" priority="61" stopIfTrue="1" operator="equal">
      <formula>"P"</formula>
    </cfRule>
  </conditionalFormatting>
  <conditionalFormatting sqref="J608">
    <cfRule type="cellIs" dxfId="156" priority="59" stopIfTrue="1" operator="equal">
      <formula>"P"</formula>
    </cfRule>
  </conditionalFormatting>
  <conditionalFormatting sqref="J609">
    <cfRule type="cellIs" dxfId="155" priority="58" stopIfTrue="1" operator="equal">
      <formula>"P"</formula>
    </cfRule>
  </conditionalFormatting>
  <conditionalFormatting sqref="J615">
    <cfRule type="cellIs" dxfId="154" priority="41" stopIfTrue="1" operator="equal">
      <formula>"P"</formula>
    </cfRule>
  </conditionalFormatting>
  <conditionalFormatting sqref="J610">
    <cfRule type="cellIs" dxfId="153" priority="40" stopIfTrue="1" operator="equal">
      <formula>"P"</formula>
    </cfRule>
  </conditionalFormatting>
  <conditionalFormatting sqref="J611">
    <cfRule type="cellIs" dxfId="152" priority="39" stopIfTrue="1" operator="equal">
      <formula>"P"</formula>
    </cfRule>
  </conditionalFormatting>
  <conditionalFormatting sqref="J614">
    <cfRule type="cellIs" dxfId="151" priority="38" stopIfTrue="1" operator="equal">
      <formula>"P"</formula>
    </cfRule>
  </conditionalFormatting>
  <conditionalFormatting sqref="J609">
    <cfRule type="cellIs" dxfId="150" priority="37" stopIfTrue="1" operator="equal">
      <formula>"P"</formula>
    </cfRule>
  </conditionalFormatting>
  <conditionalFormatting sqref="J612">
    <cfRule type="cellIs" dxfId="149" priority="162" stopIfTrue="1" operator="equal">
      <formula>"P"</formula>
    </cfRule>
  </conditionalFormatting>
  <conditionalFormatting sqref="J618">
    <cfRule type="cellIs" dxfId="148" priority="161" stopIfTrue="1" operator="equal">
      <formula>"P"</formula>
    </cfRule>
  </conditionalFormatting>
  <conditionalFormatting sqref="J613">
    <cfRule type="cellIs" dxfId="147" priority="160" stopIfTrue="1" operator="equal">
      <formula>"P"</formula>
    </cfRule>
  </conditionalFormatting>
  <conditionalFormatting sqref="J616">
    <cfRule type="cellIs" dxfId="146" priority="159" stopIfTrue="1" operator="equal">
      <formula>"P"</formula>
    </cfRule>
  </conditionalFormatting>
  <conditionalFormatting sqref="J611">
    <cfRule type="cellIs" dxfId="145" priority="158" stopIfTrue="1" operator="equal">
      <formula>"P"</formula>
    </cfRule>
  </conditionalFormatting>
  <conditionalFormatting sqref="J612">
    <cfRule type="cellIs" dxfId="144" priority="157" stopIfTrue="1" operator="equal">
      <formula>"P"</formula>
    </cfRule>
  </conditionalFormatting>
  <conditionalFormatting sqref="J615">
    <cfRule type="cellIs" dxfId="143" priority="156" stopIfTrue="1" operator="equal">
      <formula>"P"</formula>
    </cfRule>
  </conditionalFormatting>
  <conditionalFormatting sqref="J613">
    <cfRule type="cellIs" dxfId="142" priority="155" stopIfTrue="1" operator="equal">
      <formula>"P"</formula>
    </cfRule>
  </conditionalFormatting>
  <conditionalFormatting sqref="J614">
    <cfRule type="cellIs" dxfId="141" priority="154" stopIfTrue="1" operator="equal">
      <formula>"P"</formula>
    </cfRule>
  </conditionalFormatting>
  <conditionalFormatting sqref="J617">
    <cfRule type="cellIs" dxfId="140" priority="153" stopIfTrue="1" operator="equal">
      <formula>"P"</formula>
    </cfRule>
  </conditionalFormatting>
  <conditionalFormatting sqref="J612">
    <cfRule type="cellIs" dxfId="139" priority="152" stopIfTrue="1" operator="equal">
      <formula>"P"</formula>
    </cfRule>
  </conditionalFormatting>
  <conditionalFormatting sqref="J613">
    <cfRule type="cellIs" dxfId="138" priority="151" stopIfTrue="1" operator="equal">
      <formula>"P"</formula>
    </cfRule>
  </conditionalFormatting>
  <conditionalFormatting sqref="J616">
    <cfRule type="cellIs" dxfId="137" priority="150" stopIfTrue="1" operator="equal">
      <formula>"P"</formula>
    </cfRule>
  </conditionalFormatting>
  <conditionalFormatting sqref="J611">
    <cfRule type="cellIs" dxfId="136" priority="149" stopIfTrue="1" operator="equal">
      <formula>"P"</formula>
    </cfRule>
  </conditionalFormatting>
  <conditionalFormatting sqref="J612">
    <cfRule type="cellIs" dxfId="135" priority="148" stopIfTrue="1" operator="equal">
      <formula>"P"</formula>
    </cfRule>
  </conditionalFormatting>
  <conditionalFormatting sqref="J615">
    <cfRule type="cellIs" dxfId="134" priority="147" stopIfTrue="1" operator="equal">
      <formula>"P"</formula>
    </cfRule>
  </conditionalFormatting>
  <conditionalFormatting sqref="J610">
    <cfRule type="cellIs" dxfId="133" priority="146" stopIfTrue="1" operator="equal">
      <formula>"P"</formula>
    </cfRule>
  </conditionalFormatting>
  <conditionalFormatting sqref="J611">
    <cfRule type="cellIs" dxfId="132" priority="145" stopIfTrue="1" operator="equal">
      <formula>"P"</formula>
    </cfRule>
  </conditionalFormatting>
  <conditionalFormatting sqref="J614">
    <cfRule type="cellIs" dxfId="131" priority="144" stopIfTrue="1" operator="equal">
      <formula>"P"</formula>
    </cfRule>
  </conditionalFormatting>
  <conditionalFormatting sqref="J612">
    <cfRule type="cellIs" dxfId="130" priority="143" stopIfTrue="1" operator="equal">
      <formula>"P"</formula>
    </cfRule>
  </conditionalFormatting>
  <conditionalFormatting sqref="J613">
    <cfRule type="cellIs" dxfId="129" priority="142" stopIfTrue="1" operator="equal">
      <formula>"P"</formula>
    </cfRule>
  </conditionalFormatting>
  <conditionalFormatting sqref="J611">
    <cfRule type="cellIs" dxfId="128" priority="141" stopIfTrue="1" operator="equal">
      <formula>"P"</formula>
    </cfRule>
  </conditionalFormatting>
  <conditionalFormatting sqref="J612">
    <cfRule type="cellIs" dxfId="127" priority="140" stopIfTrue="1" operator="equal">
      <formula>"P"</formula>
    </cfRule>
  </conditionalFormatting>
  <conditionalFormatting sqref="J615">
    <cfRule type="cellIs" dxfId="126" priority="139" stopIfTrue="1" operator="equal">
      <formula>"P"</formula>
    </cfRule>
  </conditionalFormatting>
  <conditionalFormatting sqref="J618">
    <cfRule type="cellIs" dxfId="125" priority="138" stopIfTrue="1" operator="equal">
      <formula>"P"</formula>
    </cfRule>
  </conditionalFormatting>
  <conditionalFormatting sqref="J616">
    <cfRule type="cellIs" dxfId="124" priority="137" stopIfTrue="1" operator="equal">
      <formula>"P"</formula>
    </cfRule>
  </conditionalFormatting>
  <conditionalFormatting sqref="J617">
    <cfRule type="cellIs" dxfId="123" priority="136" stopIfTrue="1" operator="equal">
      <formula>"P"</formula>
    </cfRule>
  </conditionalFormatting>
  <conditionalFormatting sqref="J611">
    <cfRule type="cellIs" dxfId="122" priority="135" stopIfTrue="1" operator="equal">
      <formula>"P"</formula>
    </cfRule>
  </conditionalFormatting>
  <conditionalFormatting sqref="J617">
    <cfRule type="cellIs" dxfId="121" priority="134" stopIfTrue="1" operator="equal">
      <formula>"P"</formula>
    </cfRule>
  </conditionalFormatting>
  <conditionalFormatting sqref="J612">
    <cfRule type="cellIs" dxfId="120" priority="133" stopIfTrue="1" operator="equal">
      <formula>"P"</formula>
    </cfRule>
  </conditionalFormatting>
  <conditionalFormatting sqref="J615">
    <cfRule type="cellIs" dxfId="119" priority="132" stopIfTrue="1" operator="equal">
      <formula>"P"</formula>
    </cfRule>
  </conditionalFormatting>
  <conditionalFormatting sqref="J610">
    <cfRule type="cellIs" dxfId="118" priority="131" stopIfTrue="1" operator="equal">
      <formula>"P"</formula>
    </cfRule>
  </conditionalFormatting>
  <conditionalFormatting sqref="J611">
    <cfRule type="cellIs" dxfId="117" priority="130" stopIfTrue="1" operator="equal">
      <formula>"P"</formula>
    </cfRule>
  </conditionalFormatting>
  <conditionalFormatting sqref="J614">
    <cfRule type="cellIs" dxfId="116" priority="129" stopIfTrue="1" operator="equal">
      <formula>"P"</formula>
    </cfRule>
  </conditionalFormatting>
  <conditionalFormatting sqref="J612">
    <cfRule type="cellIs" dxfId="115" priority="128" stopIfTrue="1" operator="equal">
      <formula>"P"</formula>
    </cfRule>
  </conditionalFormatting>
  <conditionalFormatting sqref="J613">
    <cfRule type="cellIs" dxfId="114" priority="127" stopIfTrue="1" operator="equal">
      <formula>"P"</formula>
    </cfRule>
  </conditionalFormatting>
  <conditionalFormatting sqref="J616">
    <cfRule type="cellIs" dxfId="113" priority="126" stopIfTrue="1" operator="equal">
      <formula>"P"</formula>
    </cfRule>
  </conditionalFormatting>
  <conditionalFormatting sqref="J611">
    <cfRule type="cellIs" dxfId="112" priority="125" stopIfTrue="1" operator="equal">
      <formula>"P"</formula>
    </cfRule>
  </conditionalFormatting>
  <conditionalFormatting sqref="J612">
    <cfRule type="cellIs" dxfId="111" priority="124" stopIfTrue="1" operator="equal">
      <formula>"P"</formula>
    </cfRule>
  </conditionalFormatting>
  <conditionalFormatting sqref="J615">
    <cfRule type="cellIs" dxfId="110" priority="123" stopIfTrue="1" operator="equal">
      <formula>"P"</formula>
    </cfRule>
  </conditionalFormatting>
  <conditionalFormatting sqref="J610">
    <cfRule type="cellIs" dxfId="109" priority="122" stopIfTrue="1" operator="equal">
      <formula>"P"</formula>
    </cfRule>
  </conditionalFormatting>
  <conditionalFormatting sqref="J611">
    <cfRule type="cellIs" dxfId="108" priority="121" stopIfTrue="1" operator="equal">
      <formula>"P"</formula>
    </cfRule>
  </conditionalFormatting>
  <conditionalFormatting sqref="J614">
    <cfRule type="cellIs" dxfId="107" priority="120" stopIfTrue="1" operator="equal">
      <formula>"P"</formula>
    </cfRule>
  </conditionalFormatting>
  <conditionalFormatting sqref="J610">
    <cfRule type="cellIs" dxfId="106" priority="119" stopIfTrue="1" operator="equal">
      <formula>"P"</formula>
    </cfRule>
  </conditionalFormatting>
  <conditionalFormatting sqref="J613">
    <cfRule type="cellIs" dxfId="105" priority="118" stopIfTrue="1" operator="equal">
      <formula>"P"</formula>
    </cfRule>
  </conditionalFormatting>
  <conditionalFormatting sqref="J611">
    <cfRule type="cellIs" dxfId="104" priority="117" stopIfTrue="1" operator="equal">
      <formula>"P"</formula>
    </cfRule>
  </conditionalFormatting>
  <conditionalFormatting sqref="J612">
    <cfRule type="cellIs" dxfId="103" priority="116" stopIfTrue="1" operator="equal">
      <formula>"P"</formula>
    </cfRule>
  </conditionalFormatting>
  <conditionalFormatting sqref="J610">
    <cfRule type="cellIs" dxfId="102" priority="115" stopIfTrue="1" operator="equal">
      <formula>"P"</formula>
    </cfRule>
  </conditionalFormatting>
  <conditionalFormatting sqref="J611">
    <cfRule type="cellIs" dxfId="101" priority="114" stopIfTrue="1" operator="equal">
      <formula>"P"</formula>
    </cfRule>
  </conditionalFormatting>
  <conditionalFormatting sqref="J614">
    <cfRule type="cellIs" dxfId="100" priority="113" stopIfTrue="1" operator="equal">
      <formula>"P"</formula>
    </cfRule>
  </conditionalFormatting>
  <conditionalFormatting sqref="J617">
    <cfRule type="cellIs" dxfId="99" priority="112" stopIfTrue="1" operator="equal">
      <formula>"P"</formula>
    </cfRule>
  </conditionalFormatting>
  <conditionalFormatting sqref="J615">
    <cfRule type="cellIs" dxfId="98" priority="111" stopIfTrue="1" operator="equal">
      <formula>"P"</formula>
    </cfRule>
  </conditionalFormatting>
  <conditionalFormatting sqref="J616">
    <cfRule type="cellIs" dxfId="97" priority="110" stopIfTrue="1" operator="equal">
      <formula>"P"</formula>
    </cfRule>
  </conditionalFormatting>
  <conditionalFormatting sqref="J618">
    <cfRule type="cellIs" dxfId="96" priority="109" stopIfTrue="1" operator="equal">
      <formula>"P"</formula>
    </cfRule>
  </conditionalFormatting>
  <conditionalFormatting sqref="J610">
    <cfRule type="cellIs" dxfId="95" priority="93" stopIfTrue="1" operator="equal">
      <formula>"P"</formula>
    </cfRule>
  </conditionalFormatting>
  <conditionalFormatting sqref="J613">
    <cfRule type="cellIs" dxfId="94" priority="92" stopIfTrue="1" operator="equal">
      <formula>"P"</formula>
    </cfRule>
  </conditionalFormatting>
  <conditionalFormatting sqref="J611">
    <cfRule type="cellIs" dxfId="93" priority="34" stopIfTrue="1" operator="equal">
      <formula>"P"</formula>
    </cfRule>
  </conditionalFormatting>
  <conditionalFormatting sqref="J611">
    <cfRule type="cellIs" dxfId="92" priority="31" stopIfTrue="1" operator="equal">
      <formula>"P"</formula>
    </cfRule>
  </conditionalFormatting>
  <conditionalFormatting sqref="J616">
    <cfRule type="cellIs" dxfId="91" priority="27" stopIfTrue="1" operator="equal">
      <formula>"P"</formula>
    </cfRule>
  </conditionalFormatting>
  <conditionalFormatting sqref="J611">
    <cfRule type="cellIs" dxfId="90" priority="24" stopIfTrue="1" operator="equal">
      <formula>"P"</formula>
    </cfRule>
  </conditionalFormatting>
  <conditionalFormatting sqref="J613">
    <cfRule type="cellIs" dxfId="89" priority="20" stopIfTrue="1" operator="equal">
      <formula>"P"</formula>
    </cfRule>
  </conditionalFormatting>
  <conditionalFormatting sqref="J612">
    <cfRule type="cellIs" dxfId="88" priority="18" stopIfTrue="1" operator="equal">
      <formula>"P"</formula>
    </cfRule>
  </conditionalFormatting>
  <conditionalFormatting sqref="J615">
    <cfRule type="cellIs" dxfId="87" priority="17" stopIfTrue="1" operator="equal">
      <formula>"P"</formula>
    </cfRule>
  </conditionalFormatting>
  <conditionalFormatting sqref="J610">
    <cfRule type="cellIs" dxfId="86" priority="16" stopIfTrue="1" operator="equal">
      <formula>"P"</formula>
    </cfRule>
  </conditionalFormatting>
  <conditionalFormatting sqref="J611">
    <cfRule type="cellIs" dxfId="85" priority="15" stopIfTrue="1" operator="equal">
      <formula>"P"</formula>
    </cfRule>
  </conditionalFormatting>
  <conditionalFormatting sqref="J614">
    <cfRule type="cellIs" dxfId="84" priority="14" stopIfTrue="1" operator="equal">
      <formula>"P"</formula>
    </cfRule>
  </conditionalFormatting>
  <conditionalFormatting sqref="J609">
    <cfRule type="cellIs" dxfId="83" priority="13" stopIfTrue="1" operator="equal">
      <formula>"P"</formula>
    </cfRule>
  </conditionalFormatting>
  <conditionalFormatting sqref="J610">
    <cfRule type="cellIs" dxfId="82" priority="12" stopIfTrue="1" operator="equal">
      <formula>"P"</formula>
    </cfRule>
  </conditionalFormatting>
  <conditionalFormatting sqref="J613">
    <cfRule type="cellIs" dxfId="81" priority="11" stopIfTrue="1" operator="equal">
      <formula>"P"</formula>
    </cfRule>
  </conditionalFormatting>
  <conditionalFormatting sqref="J609">
    <cfRule type="cellIs" dxfId="80" priority="10" stopIfTrue="1" operator="equal">
      <formula>"P"</formula>
    </cfRule>
  </conditionalFormatting>
  <conditionalFormatting sqref="J612">
    <cfRule type="cellIs" dxfId="79" priority="9" stopIfTrue="1" operator="equal">
      <formula>"P"</formula>
    </cfRule>
  </conditionalFormatting>
  <conditionalFormatting sqref="J610">
    <cfRule type="cellIs" dxfId="78" priority="8" stopIfTrue="1" operator="equal">
      <formula>"P"</formula>
    </cfRule>
  </conditionalFormatting>
  <conditionalFormatting sqref="J611">
    <cfRule type="cellIs" dxfId="77" priority="7" stopIfTrue="1" operator="equal">
      <formula>"P"</formula>
    </cfRule>
  </conditionalFormatting>
  <conditionalFormatting sqref="J609">
    <cfRule type="cellIs" dxfId="76" priority="6" stopIfTrue="1" operator="equal">
      <formula>"P"</formula>
    </cfRule>
  </conditionalFormatting>
  <conditionalFormatting sqref="J610">
    <cfRule type="cellIs" dxfId="75" priority="5" stopIfTrue="1" operator="equal">
      <formula>"P"</formula>
    </cfRule>
  </conditionalFormatting>
  <conditionalFormatting sqref="J613">
    <cfRule type="cellIs" dxfId="74" priority="4" stopIfTrue="1" operator="equal">
      <formula>"P"</formula>
    </cfRule>
  </conditionalFormatting>
  <conditionalFormatting sqref="J616">
    <cfRule type="cellIs" dxfId="73" priority="3" stopIfTrue="1" operator="equal">
      <formula>"P"</formula>
    </cfRule>
  </conditionalFormatting>
  <conditionalFormatting sqref="J614">
    <cfRule type="cellIs" dxfId="72" priority="2" stopIfTrue="1" operator="equal">
      <formula>"P"</formula>
    </cfRule>
  </conditionalFormatting>
  <conditionalFormatting sqref="J615">
    <cfRule type="cellIs" dxfId="71" priority="1" stopIfTrue="1" operator="equal">
      <formula>"P"</formula>
    </cfRule>
  </conditionalFormatting>
  <printOptions horizontalCentered="1"/>
  <pageMargins left="0" right="0" top="0" bottom="0" header="0" footer="0"/>
  <pageSetup paperSize="9" scale="87" fitToHeight="15" orientation="landscape" r:id="rId1"/>
  <headerFooter alignWithMargins="0"/>
  <rowBreaks count="18" manualBreakCount="18">
    <brk id="40" max="19" man="1"/>
    <brk id="79" max="19" man="1"/>
    <brk id="118" max="19" man="1"/>
    <brk id="157" max="19" man="1"/>
    <brk id="202" max="19" man="1"/>
    <brk id="241" max="19" man="1"/>
    <brk id="283" max="19" man="1"/>
    <brk id="320" max="19" man="1"/>
    <brk id="359" max="19" man="1"/>
    <brk id="398" max="19" man="1"/>
    <brk id="437" max="19" man="1"/>
    <brk id="511" max="19" man="1"/>
    <brk id="550" max="19" man="1"/>
    <brk id="589" max="19" man="1"/>
    <brk id="628" max="19" man="1"/>
    <brk id="667" max="19" man="1"/>
    <brk id="707" max="19" man="1"/>
    <brk id="746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workbookViewId="0">
      <selection activeCell="F33" sqref="F33"/>
    </sheetView>
  </sheetViews>
  <sheetFormatPr defaultRowHeight="12.75" x14ac:dyDescent="0.2"/>
  <cols>
    <col min="6" max="6" width="48.85546875" bestFit="1" customWidth="1"/>
    <col min="7" max="7" width="11.42578125" bestFit="1" customWidth="1"/>
  </cols>
  <sheetData>
    <row r="4" spans="2:7" x14ac:dyDescent="0.2">
      <c r="B4" s="56"/>
    </row>
    <row r="6" spans="2:7" x14ac:dyDescent="0.2">
      <c r="B6" s="132" t="s">
        <v>963</v>
      </c>
      <c r="C6" s="56" t="s">
        <v>1336</v>
      </c>
      <c r="F6" s="57" t="s">
        <v>1332</v>
      </c>
      <c r="G6" s="49" t="s">
        <v>1333</v>
      </c>
    </row>
    <row r="7" spans="2:7" x14ac:dyDescent="0.2">
      <c r="B7" s="56" t="s">
        <v>1004</v>
      </c>
      <c r="C7" s="184">
        <f>'MHSW SMTR GENAP 07 Maret 2022'!$D$37</f>
        <v>22</v>
      </c>
      <c r="F7" s="182" t="s">
        <v>1328</v>
      </c>
      <c r="G7" s="183">
        <f>SUM($C$7:$C$12)</f>
        <v>132</v>
      </c>
    </row>
    <row r="8" spans="2:7" x14ac:dyDescent="0.2">
      <c r="B8" s="56" t="s">
        <v>1006</v>
      </c>
      <c r="C8" s="184">
        <f>'MHSW SMTR GENAP 07 Maret 2022'!$J$37</f>
        <v>23</v>
      </c>
      <c r="F8" s="182" t="s">
        <v>1329</v>
      </c>
      <c r="G8" s="183">
        <f>SUM($C$13:$C$19)</f>
        <v>152</v>
      </c>
    </row>
    <row r="9" spans="2:7" x14ac:dyDescent="0.2">
      <c r="B9" s="56" t="s">
        <v>993</v>
      </c>
      <c r="C9" s="136">
        <f>'MHSW SMTR GENAP 07 Maret 2022'!$D$76</f>
        <v>24</v>
      </c>
      <c r="F9" s="182" t="s">
        <v>1331</v>
      </c>
      <c r="G9" s="183">
        <f>SUM(C20:C28)</f>
        <v>195</v>
      </c>
    </row>
    <row r="10" spans="2:7" x14ac:dyDescent="0.2">
      <c r="B10" s="56" t="s">
        <v>966</v>
      </c>
      <c r="C10" s="136">
        <f>'MHSW SMTR GENAP 07 Maret 2022'!$J$76</f>
        <v>22</v>
      </c>
      <c r="F10" s="182" t="s">
        <v>1330</v>
      </c>
      <c r="G10" s="183">
        <f>SUM($C$29:$C$37)</f>
        <v>196</v>
      </c>
    </row>
    <row r="11" spans="2:7" x14ac:dyDescent="0.2">
      <c r="B11" s="56" t="s">
        <v>1007</v>
      </c>
      <c r="C11" s="136">
        <f>'MHSW SMTR GENAP 07 Maret 2022'!$D$115</f>
        <v>20</v>
      </c>
    </row>
    <row r="12" spans="2:7" x14ac:dyDescent="0.2">
      <c r="B12" s="56" t="s">
        <v>1008</v>
      </c>
      <c r="C12" s="136">
        <f>'MHSW SMTR GENAP 07 Maret 2022'!$J$115</f>
        <v>21</v>
      </c>
    </row>
    <row r="13" spans="2:7" x14ac:dyDescent="0.2">
      <c r="B13" s="56" t="s">
        <v>1009</v>
      </c>
      <c r="C13" s="184">
        <f>'MHSW SMTR GENAP 07 Maret 2022'!$D$238</f>
        <v>24</v>
      </c>
    </row>
    <row r="14" spans="2:7" x14ac:dyDescent="0.2">
      <c r="B14" s="56" t="s">
        <v>1010</v>
      </c>
      <c r="C14" s="184">
        <f>'MHSW SMTR GENAP 07 Maret 2022'!$J$238</f>
        <v>22</v>
      </c>
    </row>
    <row r="15" spans="2:7" x14ac:dyDescent="0.2">
      <c r="B15" s="56" t="s">
        <v>1011</v>
      </c>
      <c r="C15" s="184">
        <f>'MHSW SMTR GENAP 07 Maret 2022'!$Q$238</f>
        <v>23</v>
      </c>
    </row>
    <row r="16" spans="2:7" x14ac:dyDescent="0.2">
      <c r="B16" s="56" t="s">
        <v>1012</v>
      </c>
      <c r="C16" s="136">
        <f>'MHSW SMTR GENAP 07 Maret 2022'!$D$277</f>
        <v>21</v>
      </c>
    </row>
    <row r="17" spans="2:3" x14ac:dyDescent="0.2">
      <c r="B17" s="56" t="s">
        <v>1013</v>
      </c>
      <c r="C17" s="136">
        <f>'MHSW SMTR GENAP 07 Maret 2022'!$J$277</f>
        <v>20</v>
      </c>
    </row>
    <row r="18" spans="2:3" x14ac:dyDescent="0.2">
      <c r="B18" s="56" t="s">
        <v>1014</v>
      </c>
      <c r="C18" s="136">
        <f>'MHSW SMTR GENAP 07 Maret 2022'!$D$317</f>
        <v>20</v>
      </c>
    </row>
    <row r="19" spans="2:3" x14ac:dyDescent="0.2">
      <c r="B19" s="56" t="s">
        <v>1015</v>
      </c>
      <c r="C19" s="136">
        <f>'MHSW SMTR GENAP 07 Maret 2022'!$J$317</f>
        <v>22</v>
      </c>
    </row>
    <row r="20" spans="2:3" x14ac:dyDescent="0.2">
      <c r="B20" s="56" t="s">
        <v>1019</v>
      </c>
      <c r="C20" s="184">
        <f>'MHSW SMTR GENAP 07 Maret 2022'!$D$473</f>
        <v>23</v>
      </c>
    </row>
    <row r="21" spans="2:3" x14ac:dyDescent="0.2">
      <c r="B21" s="56" t="s">
        <v>1020</v>
      </c>
      <c r="C21" s="136">
        <f>'MHSW SMTR GENAP 07 Maret 2022'!$J$473</f>
        <v>24</v>
      </c>
    </row>
    <row r="22" spans="2:3" x14ac:dyDescent="0.2">
      <c r="B22" s="56" t="s">
        <v>1334</v>
      </c>
      <c r="C22" s="136">
        <f>'MHSW SMTR GENAP 07 Maret 2022'!$Q$473</f>
        <v>14</v>
      </c>
    </row>
    <row r="23" spans="2:3" x14ac:dyDescent="0.2">
      <c r="B23" s="56" t="s">
        <v>1001</v>
      </c>
      <c r="C23" s="136">
        <f>'MHSW SMTR GENAP 07 Maret 2022'!$D$507</f>
        <v>19</v>
      </c>
    </row>
    <row r="24" spans="2:3" x14ac:dyDescent="0.2">
      <c r="B24" s="56" t="s">
        <v>959</v>
      </c>
      <c r="C24" s="136">
        <f>'MHSW SMTR GENAP 07 Maret 2022'!$J$508</f>
        <v>23</v>
      </c>
    </row>
    <row r="25" spans="2:3" x14ac:dyDescent="0.2">
      <c r="B25" s="56" t="s">
        <v>1022</v>
      </c>
      <c r="C25" s="136">
        <f>'MHSW SMTR GENAP 07 Maret 2022'!$Q$508</f>
        <v>22</v>
      </c>
    </row>
    <row r="26" spans="2:3" x14ac:dyDescent="0.2">
      <c r="B26" s="56" t="s">
        <v>1016</v>
      </c>
      <c r="C26" s="184">
        <f>'MHSW SMTR GENAP 07 Maret 2022'!$J$394</f>
        <v>22</v>
      </c>
    </row>
    <row r="27" spans="2:3" x14ac:dyDescent="0.2">
      <c r="B27" s="56" t="s">
        <v>1017</v>
      </c>
      <c r="C27" s="136">
        <f>'MHSW SMTR GENAP 07 Maret 2022'!$Q$395</f>
        <v>23</v>
      </c>
    </row>
    <row r="28" spans="2:3" x14ac:dyDescent="0.2">
      <c r="B28" s="56" t="s">
        <v>1335</v>
      </c>
      <c r="C28" s="136">
        <f>'MHSW SMTR GENAP 07 Maret 2022'!$X$395</f>
        <v>25</v>
      </c>
    </row>
    <row r="29" spans="2:3" x14ac:dyDescent="0.2">
      <c r="B29" s="56" t="s">
        <v>1023</v>
      </c>
      <c r="C29" s="184">
        <f>'MHSW SMTR GENAP 07 Maret 2022'!$D$586</f>
        <v>24</v>
      </c>
    </row>
    <row r="30" spans="2:3" x14ac:dyDescent="0.2">
      <c r="B30" s="56" t="s">
        <v>960</v>
      </c>
      <c r="C30" s="136">
        <f>'MHSW SMTR GENAP 07 Maret 2022'!$J$586</f>
        <v>24</v>
      </c>
    </row>
    <row r="31" spans="2:3" x14ac:dyDescent="0.2">
      <c r="B31" s="56" t="s">
        <v>1024</v>
      </c>
      <c r="C31" s="184">
        <f>'MHSW SMTR GENAP 07 Maret 2022'!$Q$586</f>
        <v>22</v>
      </c>
    </row>
    <row r="32" spans="2:3" x14ac:dyDescent="0.2">
      <c r="B32" s="56" t="s">
        <v>997</v>
      </c>
      <c r="C32" s="136">
        <f>'MHSW SMTR GENAP 07 Maret 2022'!$D$625</f>
        <v>22</v>
      </c>
    </row>
    <row r="33" spans="2:3" x14ac:dyDescent="0.2">
      <c r="B33" s="56" t="s">
        <v>961</v>
      </c>
      <c r="C33" s="136">
        <f>'MHSW SMTR GENAP 07 Maret 2022'!$J$625</f>
        <v>22</v>
      </c>
    </row>
    <row r="34" spans="2:3" x14ac:dyDescent="0.2">
      <c r="B34" s="56" t="s">
        <v>1025</v>
      </c>
      <c r="C34" s="136">
        <f>'MHSW SMTR GENAP 07 Maret 2022'!$D$664</f>
        <v>24</v>
      </c>
    </row>
    <row r="35" spans="2:3" x14ac:dyDescent="0.2">
      <c r="B35" s="56" t="s">
        <v>1026</v>
      </c>
      <c r="C35" s="136">
        <f>'MHSW SMTR GENAP 07 Maret 2022'!$J$664</f>
        <v>20</v>
      </c>
    </row>
    <row r="36" spans="2:3" x14ac:dyDescent="0.2">
      <c r="B36" s="56" t="s">
        <v>1027</v>
      </c>
      <c r="C36" s="136">
        <f>'MHSW SMTR GENAP 07 Maret 2022'!$D$704</f>
        <v>20</v>
      </c>
    </row>
    <row r="37" spans="2:3" x14ac:dyDescent="0.2">
      <c r="B37" s="56" t="s">
        <v>998</v>
      </c>
      <c r="C37" s="136">
        <f>'MHSW SMTR GENAP 07 Maret 2022'!$J$704</f>
        <v>18</v>
      </c>
    </row>
  </sheetData>
  <sheetProtection password="E7A4" sheet="1" objects="1" scenarios="1"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opLeftCell="A2" zoomScale="115" zoomScaleNormal="115" workbookViewId="0">
      <selection activeCell="F9" sqref="F9"/>
    </sheetView>
  </sheetViews>
  <sheetFormatPr defaultColWidth="18.42578125" defaultRowHeight="12.75" x14ac:dyDescent="0.2"/>
  <cols>
    <col min="3" max="3" width="38.7109375" customWidth="1"/>
    <col min="4" max="4" width="5.42578125" bestFit="1" customWidth="1"/>
  </cols>
  <sheetData>
    <row r="3" spans="1:6" ht="13.5" thickBot="1" x14ac:dyDescent="0.25"/>
    <row r="4" spans="1:6" ht="15.75" customHeight="1" thickBot="1" x14ac:dyDescent="0.25">
      <c r="A4" s="141" t="s">
        <v>963</v>
      </c>
      <c r="B4" s="141" t="s">
        <v>2</v>
      </c>
      <c r="C4" s="141" t="s">
        <v>3</v>
      </c>
      <c r="D4" s="141" t="s">
        <v>11</v>
      </c>
      <c r="E4" s="177" t="s">
        <v>964</v>
      </c>
    </row>
    <row r="5" spans="1:6" ht="18.75" customHeight="1" x14ac:dyDescent="0.2">
      <c r="A5" s="1058" t="s">
        <v>1004</v>
      </c>
      <c r="B5" s="143">
        <v>2101311013</v>
      </c>
      <c r="C5" s="144" t="s">
        <v>1065</v>
      </c>
      <c r="D5" s="145" t="s">
        <v>5</v>
      </c>
      <c r="E5" s="178" t="s">
        <v>1325</v>
      </c>
      <c r="F5" t="s">
        <v>1339</v>
      </c>
    </row>
    <row r="6" spans="1:6" ht="18.75" customHeight="1" x14ac:dyDescent="0.2">
      <c r="A6" s="1059"/>
      <c r="B6" s="142">
        <v>2101311026</v>
      </c>
      <c r="C6" s="137" t="s">
        <v>1075</v>
      </c>
      <c r="D6" s="138" t="s">
        <v>5</v>
      </c>
      <c r="E6" s="178" t="s">
        <v>1325</v>
      </c>
      <c r="F6" s="135" t="s">
        <v>1338</v>
      </c>
    </row>
    <row r="7" spans="1:6" ht="19.5" customHeight="1" thickBot="1" x14ac:dyDescent="0.25">
      <c r="A7" s="1060"/>
      <c r="B7" s="146">
        <v>2101311012</v>
      </c>
      <c r="C7" s="147" t="s">
        <v>1074</v>
      </c>
      <c r="D7" s="148" t="s">
        <v>5</v>
      </c>
      <c r="E7" s="178" t="s">
        <v>1325</v>
      </c>
      <c r="F7" s="135" t="s">
        <v>1338</v>
      </c>
    </row>
    <row r="8" spans="1:6" ht="15.75" thickBot="1" x14ac:dyDescent="0.25">
      <c r="A8" s="141" t="s">
        <v>1006</v>
      </c>
      <c r="B8" s="149">
        <v>2101311001</v>
      </c>
      <c r="C8" s="150" t="s">
        <v>1102</v>
      </c>
      <c r="D8" s="151" t="s">
        <v>5</v>
      </c>
      <c r="E8" s="178" t="s">
        <v>1325</v>
      </c>
      <c r="F8" t="s">
        <v>1340</v>
      </c>
    </row>
    <row r="9" spans="1:6" ht="15.75" thickBot="1" x14ac:dyDescent="0.25">
      <c r="A9" s="156" t="s">
        <v>1009</v>
      </c>
      <c r="B9" s="157">
        <v>2101321017</v>
      </c>
      <c r="C9" s="158" t="s">
        <v>1116</v>
      </c>
      <c r="D9" s="151" t="s">
        <v>5</v>
      </c>
      <c r="E9" s="178" t="s">
        <v>1325</v>
      </c>
      <c r="F9" s="135" t="s">
        <v>1338</v>
      </c>
    </row>
    <row r="10" spans="1:6" s="135" customFormat="1" ht="14.25" x14ac:dyDescent="0.2">
      <c r="A10" s="1055" t="s">
        <v>1010</v>
      </c>
      <c r="B10" s="159">
        <v>2101321051</v>
      </c>
      <c r="C10" s="160" t="s">
        <v>1136</v>
      </c>
      <c r="D10" s="152" t="s">
        <v>6</v>
      </c>
      <c r="E10" s="179" t="s">
        <v>1326</v>
      </c>
      <c r="F10" s="135" t="s">
        <v>1338</v>
      </c>
    </row>
    <row r="11" spans="1:6" s="135" customFormat="1" ht="14.25" x14ac:dyDescent="0.2">
      <c r="A11" s="1056"/>
      <c r="B11" s="161">
        <v>2101321005</v>
      </c>
      <c r="C11" s="162" t="s">
        <v>1141</v>
      </c>
      <c r="D11" s="139" t="s">
        <v>6</v>
      </c>
      <c r="E11" s="178" t="s">
        <v>1325</v>
      </c>
      <c r="F11" t="s">
        <v>1338</v>
      </c>
    </row>
    <row r="12" spans="1:6" s="135" customFormat="1" ht="15" thickBot="1" x14ac:dyDescent="0.25">
      <c r="A12" s="1057"/>
      <c r="B12" s="163">
        <v>2101321012</v>
      </c>
      <c r="C12" s="164" t="s">
        <v>1146</v>
      </c>
      <c r="D12" s="140" t="s">
        <v>6</v>
      </c>
      <c r="E12" s="178" t="s">
        <v>1325</v>
      </c>
      <c r="F12" t="s">
        <v>1338</v>
      </c>
    </row>
    <row r="13" spans="1:6" s="135" customFormat="1" ht="14.25" x14ac:dyDescent="0.2">
      <c r="A13" s="1055" t="s">
        <v>1011</v>
      </c>
      <c r="B13" s="165">
        <v>2101321016</v>
      </c>
      <c r="C13" s="166" t="s">
        <v>1178</v>
      </c>
      <c r="D13" s="153" t="s">
        <v>6</v>
      </c>
      <c r="E13" s="179" t="s">
        <v>1326</v>
      </c>
      <c r="F13" t="s">
        <v>1338</v>
      </c>
    </row>
    <row r="14" spans="1:6" s="135" customFormat="1" ht="15" thickBot="1" x14ac:dyDescent="0.25">
      <c r="A14" s="1057"/>
      <c r="B14" s="163">
        <v>2101321057</v>
      </c>
      <c r="C14" s="164" t="s">
        <v>1169</v>
      </c>
      <c r="D14" s="140" t="s">
        <v>5</v>
      </c>
      <c r="E14" s="178" t="s">
        <v>1325</v>
      </c>
      <c r="F14" t="s">
        <v>1338</v>
      </c>
    </row>
    <row r="15" spans="1:6" ht="15.75" thickBot="1" x14ac:dyDescent="0.25">
      <c r="A15" s="167" t="s">
        <v>1016</v>
      </c>
      <c r="B15" s="168">
        <v>2001413019</v>
      </c>
      <c r="C15" s="169" t="s">
        <v>916</v>
      </c>
      <c r="D15" s="154" t="s">
        <v>5</v>
      </c>
      <c r="E15" s="180" t="s">
        <v>1327</v>
      </c>
      <c r="F15" t="s">
        <v>1338</v>
      </c>
    </row>
    <row r="16" spans="1:6" ht="15.75" thickBot="1" x14ac:dyDescent="0.25">
      <c r="A16" s="167" t="s">
        <v>994</v>
      </c>
      <c r="B16" s="170">
        <v>2101411026</v>
      </c>
      <c r="C16" s="171" t="s">
        <v>1184</v>
      </c>
      <c r="D16" s="155" t="s">
        <v>6</v>
      </c>
      <c r="E16" s="178" t="s">
        <v>1325</v>
      </c>
      <c r="F16" t="s">
        <v>1338</v>
      </c>
    </row>
    <row r="17" spans="1:6" ht="15.75" thickBot="1" x14ac:dyDescent="0.25">
      <c r="A17" s="172" t="s">
        <v>1023</v>
      </c>
      <c r="B17" s="173">
        <v>2101421066</v>
      </c>
      <c r="C17" s="174" t="s">
        <v>1263</v>
      </c>
      <c r="D17" s="154" t="s">
        <v>6</v>
      </c>
      <c r="E17" s="181" t="s">
        <v>1326</v>
      </c>
      <c r="F17" t="s">
        <v>1337</v>
      </c>
    </row>
    <row r="18" spans="1:6" ht="15.75" thickBot="1" x14ac:dyDescent="0.25">
      <c r="A18" s="172" t="s">
        <v>1024</v>
      </c>
      <c r="B18" s="175">
        <v>2101421040</v>
      </c>
      <c r="C18" s="176" t="s">
        <v>1296</v>
      </c>
      <c r="D18" s="155" t="s">
        <v>5</v>
      </c>
      <c r="E18" s="181" t="s">
        <v>1326</v>
      </c>
      <c r="F18" t="s">
        <v>1338</v>
      </c>
    </row>
  </sheetData>
  <mergeCells count="3">
    <mergeCell ref="A10:A12"/>
    <mergeCell ref="A13:A14"/>
    <mergeCell ref="A5:A7"/>
  </mergeCells>
  <phoneticPr fontId="10" type="noConversion"/>
  <conditionalFormatting sqref="D5:D7">
    <cfRule type="cellIs" dxfId="70" priority="69" stopIfTrue="1" operator="equal">
      <formula>"P"</formula>
    </cfRule>
  </conditionalFormatting>
  <conditionalFormatting sqref="D8">
    <cfRule type="cellIs" dxfId="69" priority="68" stopIfTrue="1" operator="equal">
      <formula>"P"</formula>
    </cfRule>
  </conditionalFormatting>
  <conditionalFormatting sqref="D9">
    <cfRule type="cellIs" dxfId="68" priority="67" stopIfTrue="1" operator="equal">
      <formula>"P"</formula>
    </cfRule>
  </conditionalFormatting>
  <conditionalFormatting sqref="D9">
    <cfRule type="cellIs" dxfId="67" priority="64" stopIfTrue="1" operator="equal">
      <formula>"P"</formula>
    </cfRule>
  </conditionalFormatting>
  <conditionalFormatting sqref="D9">
    <cfRule type="cellIs" dxfId="66" priority="63" stopIfTrue="1" operator="equal">
      <formula>"P"</formula>
    </cfRule>
  </conditionalFormatting>
  <conditionalFormatting sqref="D9">
    <cfRule type="cellIs" dxfId="65" priority="66" stopIfTrue="1" operator="equal">
      <formula>"P"</formula>
    </cfRule>
  </conditionalFormatting>
  <conditionalFormatting sqref="D9">
    <cfRule type="cellIs" dxfId="64" priority="65" stopIfTrue="1" operator="equal">
      <formula>"P"</formula>
    </cfRule>
  </conditionalFormatting>
  <conditionalFormatting sqref="D9">
    <cfRule type="cellIs" dxfId="63" priority="62" stopIfTrue="1" operator="equal">
      <formula>"P"</formula>
    </cfRule>
  </conditionalFormatting>
  <conditionalFormatting sqref="D9">
    <cfRule type="cellIs" dxfId="62" priority="53" stopIfTrue="1" operator="equal">
      <formula>"P"</formula>
    </cfRule>
  </conditionalFormatting>
  <conditionalFormatting sqref="D9">
    <cfRule type="cellIs" dxfId="61" priority="56" stopIfTrue="1" operator="equal">
      <formula>"P"</formula>
    </cfRule>
  </conditionalFormatting>
  <conditionalFormatting sqref="D9">
    <cfRule type="cellIs" dxfId="60" priority="55" stopIfTrue="1" operator="equal">
      <formula>"P"</formula>
    </cfRule>
  </conditionalFormatting>
  <conditionalFormatting sqref="D9">
    <cfRule type="cellIs" dxfId="59" priority="54" stopIfTrue="1" operator="equal">
      <formula>"P"</formula>
    </cfRule>
  </conditionalFormatting>
  <conditionalFormatting sqref="D9">
    <cfRule type="cellIs" dxfId="58" priority="61" stopIfTrue="1" operator="equal">
      <formula>"P"</formula>
    </cfRule>
  </conditionalFormatting>
  <conditionalFormatting sqref="D9">
    <cfRule type="cellIs" dxfId="57" priority="60" stopIfTrue="1" operator="equal">
      <formula>"P"</formula>
    </cfRule>
  </conditionalFormatting>
  <conditionalFormatting sqref="D9">
    <cfRule type="cellIs" dxfId="56" priority="59" stopIfTrue="1" operator="equal">
      <formula>"P"</formula>
    </cfRule>
  </conditionalFormatting>
  <conditionalFormatting sqref="D9">
    <cfRule type="cellIs" dxfId="55" priority="58" stopIfTrue="1" operator="equal">
      <formula>"P"</formula>
    </cfRule>
  </conditionalFormatting>
  <conditionalFormatting sqref="D9">
    <cfRule type="cellIs" dxfId="54" priority="57" stopIfTrue="1" operator="equal">
      <formula>"P"</formula>
    </cfRule>
  </conditionalFormatting>
  <conditionalFormatting sqref="D9">
    <cfRule type="cellIs" dxfId="53" priority="51" stopIfTrue="1" operator="equal">
      <formula>"P"</formula>
    </cfRule>
  </conditionalFormatting>
  <conditionalFormatting sqref="D9">
    <cfRule type="cellIs" dxfId="52" priority="52" stopIfTrue="1" operator="equal">
      <formula>"P"</formula>
    </cfRule>
  </conditionalFormatting>
  <conditionalFormatting sqref="D9">
    <cfRule type="cellIs" dxfId="51" priority="48" stopIfTrue="1" operator="equal">
      <formula>"P"</formula>
    </cfRule>
  </conditionalFormatting>
  <conditionalFormatting sqref="D9">
    <cfRule type="cellIs" dxfId="50" priority="47" stopIfTrue="1" operator="equal">
      <formula>"P"</formula>
    </cfRule>
  </conditionalFormatting>
  <conditionalFormatting sqref="D9">
    <cfRule type="cellIs" dxfId="49" priority="50" stopIfTrue="1" operator="equal">
      <formula>"P"</formula>
    </cfRule>
  </conditionalFormatting>
  <conditionalFormatting sqref="D9">
    <cfRule type="cellIs" dxfId="48" priority="49" stopIfTrue="1" operator="equal">
      <formula>"P"</formula>
    </cfRule>
  </conditionalFormatting>
  <conditionalFormatting sqref="D9">
    <cfRule type="cellIs" dxfId="47" priority="46" stopIfTrue="1" operator="equal">
      <formula>"P"</formula>
    </cfRule>
  </conditionalFormatting>
  <conditionalFormatting sqref="D9">
    <cfRule type="cellIs" dxfId="46" priority="12" stopIfTrue="1" operator="equal">
      <formula>"P"</formula>
    </cfRule>
  </conditionalFormatting>
  <conditionalFormatting sqref="D9">
    <cfRule type="cellIs" dxfId="45" priority="37" stopIfTrue="1" operator="equal">
      <formula>"P"</formula>
    </cfRule>
  </conditionalFormatting>
  <conditionalFormatting sqref="D9">
    <cfRule type="cellIs" dxfId="44" priority="40" stopIfTrue="1" operator="equal">
      <formula>"P"</formula>
    </cfRule>
  </conditionalFormatting>
  <conditionalFormatting sqref="D9">
    <cfRule type="cellIs" dxfId="43" priority="39" stopIfTrue="1" operator="equal">
      <formula>"P"</formula>
    </cfRule>
  </conditionalFormatting>
  <conditionalFormatting sqref="D9">
    <cfRule type="cellIs" dxfId="42" priority="38" stopIfTrue="1" operator="equal">
      <formula>"P"</formula>
    </cfRule>
  </conditionalFormatting>
  <conditionalFormatting sqref="D9">
    <cfRule type="cellIs" dxfId="41" priority="45" stopIfTrue="1" operator="equal">
      <formula>"P"</formula>
    </cfRule>
  </conditionalFormatting>
  <conditionalFormatting sqref="D9">
    <cfRule type="cellIs" dxfId="40" priority="44" stopIfTrue="1" operator="equal">
      <formula>"P"</formula>
    </cfRule>
  </conditionalFormatting>
  <conditionalFormatting sqref="D9">
    <cfRule type="cellIs" dxfId="39" priority="43" stopIfTrue="1" operator="equal">
      <formula>"P"</formula>
    </cfRule>
  </conditionalFormatting>
  <conditionalFormatting sqref="D9">
    <cfRule type="cellIs" dxfId="38" priority="42" stopIfTrue="1" operator="equal">
      <formula>"P"</formula>
    </cfRule>
  </conditionalFormatting>
  <conditionalFormatting sqref="D9">
    <cfRule type="cellIs" dxfId="37" priority="41" stopIfTrue="1" operator="equal">
      <formula>"P"</formula>
    </cfRule>
  </conditionalFormatting>
  <conditionalFormatting sqref="D9">
    <cfRule type="cellIs" dxfId="36" priority="36" stopIfTrue="1" operator="equal">
      <formula>"P"</formula>
    </cfRule>
  </conditionalFormatting>
  <conditionalFormatting sqref="D9">
    <cfRule type="cellIs" dxfId="35" priority="27" stopIfTrue="1" operator="equal">
      <formula>"P"</formula>
    </cfRule>
  </conditionalFormatting>
  <conditionalFormatting sqref="D9">
    <cfRule type="cellIs" dxfId="34" priority="28" stopIfTrue="1" operator="equal">
      <formula>"P"</formula>
    </cfRule>
  </conditionalFormatting>
  <conditionalFormatting sqref="D9">
    <cfRule type="cellIs" dxfId="33" priority="26" stopIfTrue="1" operator="equal">
      <formula>"P"</formula>
    </cfRule>
  </conditionalFormatting>
  <conditionalFormatting sqref="D9">
    <cfRule type="cellIs" dxfId="32" priority="35" stopIfTrue="1" operator="equal">
      <formula>"P"</formula>
    </cfRule>
  </conditionalFormatting>
  <conditionalFormatting sqref="D9">
    <cfRule type="cellIs" dxfId="31" priority="34" stopIfTrue="1" operator="equal">
      <formula>"P"</formula>
    </cfRule>
  </conditionalFormatting>
  <conditionalFormatting sqref="D9">
    <cfRule type="cellIs" dxfId="30" priority="33" stopIfTrue="1" operator="equal">
      <formula>"P"</formula>
    </cfRule>
  </conditionalFormatting>
  <conditionalFormatting sqref="D9">
    <cfRule type="cellIs" dxfId="29" priority="32" stopIfTrue="1" operator="equal">
      <formula>"P"</formula>
    </cfRule>
  </conditionalFormatting>
  <conditionalFormatting sqref="D9">
    <cfRule type="cellIs" dxfId="28" priority="31" stopIfTrue="1" operator="equal">
      <formula>"P"</formula>
    </cfRule>
  </conditionalFormatting>
  <conditionalFormatting sqref="D9">
    <cfRule type="cellIs" dxfId="27" priority="30" stopIfTrue="1" operator="equal">
      <formula>"P"</formula>
    </cfRule>
  </conditionalFormatting>
  <conditionalFormatting sqref="D9">
    <cfRule type="cellIs" dxfId="26" priority="29" stopIfTrue="1" operator="equal">
      <formula>"P"</formula>
    </cfRule>
  </conditionalFormatting>
  <conditionalFormatting sqref="D9">
    <cfRule type="cellIs" dxfId="25" priority="23" stopIfTrue="1" operator="equal">
      <formula>"P"</formula>
    </cfRule>
  </conditionalFormatting>
  <conditionalFormatting sqref="D9">
    <cfRule type="cellIs" dxfId="24" priority="22" stopIfTrue="1" operator="equal">
      <formula>"P"</formula>
    </cfRule>
  </conditionalFormatting>
  <conditionalFormatting sqref="D9">
    <cfRule type="cellIs" dxfId="23" priority="25" stopIfTrue="1" operator="equal">
      <formula>"P"</formula>
    </cfRule>
  </conditionalFormatting>
  <conditionalFormatting sqref="D9">
    <cfRule type="cellIs" dxfId="22" priority="24" stopIfTrue="1" operator="equal">
      <formula>"P"</formula>
    </cfRule>
  </conditionalFormatting>
  <conditionalFormatting sqref="D9">
    <cfRule type="cellIs" dxfId="21" priority="21" stopIfTrue="1" operator="equal">
      <formula>"P"</formula>
    </cfRule>
  </conditionalFormatting>
  <conditionalFormatting sqref="D9">
    <cfRule type="cellIs" dxfId="20" priority="15" stopIfTrue="1" operator="equal">
      <formula>"P"</formula>
    </cfRule>
  </conditionalFormatting>
  <conditionalFormatting sqref="D9">
    <cfRule type="cellIs" dxfId="19" priority="14" stopIfTrue="1" operator="equal">
      <formula>"P"</formula>
    </cfRule>
  </conditionalFormatting>
  <conditionalFormatting sqref="D9">
    <cfRule type="cellIs" dxfId="18" priority="13" stopIfTrue="1" operator="equal">
      <formula>"P"</formula>
    </cfRule>
  </conditionalFormatting>
  <conditionalFormatting sqref="D9">
    <cfRule type="cellIs" dxfId="17" priority="20" stopIfTrue="1" operator="equal">
      <formula>"P"</formula>
    </cfRule>
  </conditionalFormatting>
  <conditionalFormatting sqref="D9">
    <cfRule type="cellIs" dxfId="16" priority="19" stopIfTrue="1" operator="equal">
      <formula>"P"</formula>
    </cfRule>
  </conditionalFormatting>
  <conditionalFormatting sqref="D9">
    <cfRule type="cellIs" dxfId="15" priority="18" stopIfTrue="1" operator="equal">
      <formula>"P"</formula>
    </cfRule>
  </conditionalFormatting>
  <conditionalFormatting sqref="D9">
    <cfRule type="cellIs" dxfId="14" priority="17" stopIfTrue="1" operator="equal">
      <formula>"P"</formula>
    </cfRule>
  </conditionalFormatting>
  <conditionalFormatting sqref="D9">
    <cfRule type="cellIs" dxfId="13" priority="16" stopIfTrue="1" operator="equal">
      <formula>"P"</formula>
    </cfRule>
  </conditionalFormatting>
  <conditionalFormatting sqref="D10:D12">
    <cfRule type="cellIs" dxfId="12" priority="11" stopIfTrue="1" operator="equal">
      <formula>"P"</formula>
    </cfRule>
  </conditionalFormatting>
  <conditionalFormatting sqref="D13">
    <cfRule type="cellIs" dxfId="11" priority="10" stopIfTrue="1" operator="equal">
      <formula>"P"</formula>
    </cfRule>
  </conditionalFormatting>
  <conditionalFormatting sqref="D14">
    <cfRule type="cellIs" dxfId="10" priority="9" stopIfTrue="1" operator="equal">
      <formula>"P"</formula>
    </cfRule>
  </conditionalFormatting>
  <conditionalFormatting sqref="D15">
    <cfRule type="cellIs" dxfId="9" priority="8" stopIfTrue="1" operator="equal">
      <formula>"P"</formula>
    </cfRule>
  </conditionalFormatting>
  <conditionalFormatting sqref="D16">
    <cfRule type="cellIs" dxfId="8" priority="7" stopIfTrue="1" operator="equal">
      <formula>"P"</formula>
    </cfRule>
  </conditionalFormatting>
  <conditionalFormatting sqref="D17">
    <cfRule type="cellIs" dxfId="7" priority="6" stopIfTrue="1" operator="equal">
      <formula>"P"</formula>
    </cfRule>
  </conditionalFormatting>
  <conditionalFormatting sqref="D17">
    <cfRule type="cellIs" dxfId="6" priority="5" stopIfTrue="1" operator="equal">
      <formula>"P"</formula>
    </cfRule>
  </conditionalFormatting>
  <conditionalFormatting sqref="D17">
    <cfRule type="cellIs" dxfId="5" priority="4" stopIfTrue="1" operator="equal">
      <formula>"P"</formula>
    </cfRule>
  </conditionalFormatting>
  <conditionalFormatting sqref="D17">
    <cfRule type="cellIs" dxfId="4" priority="3" stopIfTrue="1" operator="equal">
      <formula>"P"</formula>
    </cfRule>
  </conditionalFormatting>
  <conditionalFormatting sqref="D17">
    <cfRule type="cellIs" dxfId="3" priority="2" stopIfTrue="1" operator="equal">
      <formula>"P"</formula>
    </cfRule>
  </conditionalFormatting>
  <conditionalFormatting sqref="D18">
    <cfRule type="cellIs" dxfId="2" priority="1" stopIfTrue="1" operator="equal">
      <formula>"P"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3"/>
  <sheetViews>
    <sheetView workbookViewId="0">
      <selection activeCell="F15" sqref="F15"/>
    </sheetView>
  </sheetViews>
  <sheetFormatPr defaultRowHeight="12.75" x14ac:dyDescent="0.2"/>
  <cols>
    <col min="2" max="2" width="16.5703125" bestFit="1" customWidth="1"/>
    <col min="3" max="3" width="44.7109375" bestFit="1" customWidth="1"/>
    <col min="6" max="6" width="32.5703125" bestFit="1" customWidth="1"/>
  </cols>
  <sheetData>
    <row r="2" spans="2:6" ht="18.75" x14ac:dyDescent="0.3">
      <c r="B2" s="2" t="s">
        <v>2</v>
      </c>
      <c r="C2" s="2" t="s">
        <v>3</v>
      </c>
      <c r="D2" s="2" t="s">
        <v>962</v>
      </c>
      <c r="E2" s="2" t="s">
        <v>963</v>
      </c>
      <c r="F2" s="2" t="s">
        <v>964</v>
      </c>
    </row>
    <row r="3" spans="2:6" ht="18.75" x14ac:dyDescent="0.3">
      <c r="B3" s="2">
        <v>1801411003</v>
      </c>
      <c r="C3" s="2" t="s">
        <v>420</v>
      </c>
      <c r="D3" s="2" t="s">
        <v>5</v>
      </c>
      <c r="E3" s="2" t="s">
        <v>959</v>
      </c>
      <c r="F3" s="2" t="s">
        <v>999</v>
      </c>
    </row>
    <row r="4" spans="2:6" ht="18.75" x14ac:dyDescent="0.3">
      <c r="B4" s="2">
        <v>2001421014</v>
      </c>
      <c r="C4" s="2" t="s">
        <v>886</v>
      </c>
      <c r="D4" s="2" t="s">
        <v>5</v>
      </c>
      <c r="E4" s="2" t="s">
        <v>960</v>
      </c>
      <c r="F4" s="2"/>
    </row>
    <row r="5" spans="2:6" ht="18.75" x14ac:dyDescent="0.3">
      <c r="B5" s="2">
        <v>1901421048</v>
      </c>
      <c r="C5" s="2" t="s">
        <v>754</v>
      </c>
      <c r="D5" s="2" t="s">
        <v>5</v>
      </c>
      <c r="E5" s="2" t="s">
        <v>961</v>
      </c>
      <c r="F5" s="2" t="s">
        <v>965</v>
      </c>
    </row>
    <row r="6" spans="2:6" ht="18.75" x14ac:dyDescent="0.3">
      <c r="B6" s="2">
        <v>1901311034</v>
      </c>
      <c r="C6" s="2" t="s">
        <v>602</v>
      </c>
      <c r="D6" s="2" t="s">
        <v>6</v>
      </c>
      <c r="E6" s="2" t="s">
        <v>993</v>
      </c>
      <c r="F6" s="2" t="s">
        <v>990</v>
      </c>
    </row>
    <row r="7" spans="2:6" ht="18.75" x14ac:dyDescent="0.3">
      <c r="B7" s="2">
        <v>1901311004</v>
      </c>
      <c r="C7" s="2" t="s">
        <v>604</v>
      </c>
      <c r="D7" s="2" t="s">
        <v>5</v>
      </c>
      <c r="E7" s="2" t="s">
        <v>966</v>
      </c>
      <c r="F7" s="2" t="s">
        <v>991</v>
      </c>
    </row>
    <row r="8" spans="2:6" ht="18.75" x14ac:dyDescent="0.3">
      <c r="B8" s="2">
        <v>1901311024</v>
      </c>
      <c r="C8" s="2" t="s">
        <v>607</v>
      </c>
      <c r="D8" s="2" t="s">
        <v>6</v>
      </c>
      <c r="E8" s="2" t="s">
        <v>966</v>
      </c>
      <c r="F8" s="2" t="s">
        <v>992</v>
      </c>
    </row>
    <row r="9" spans="2:6" ht="18.75" x14ac:dyDescent="0.3">
      <c r="B9" s="2">
        <v>2001411010</v>
      </c>
      <c r="C9" s="2" t="s">
        <v>935</v>
      </c>
      <c r="D9" s="2" t="s">
        <v>5</v>
      </c>
      <c r="E9" s="2" t="s">
        <v>994</v>
      </c>
      <c r="F9" s="2" t="s">
        <v>995</v>
      </c>
    </row>
    <row r="10" spans="2:6" ht="18.75" x14ac:dyDescent="0.3">
      <c r="B10" s="2">
        <v>1801411003</v>
      </c>
      <c r="C10" s="2" t="s">
        <v>420</v>
      </c>
      <c r="D10" s="2" t="s">
        <v>5</v>
      </c>
      <c r="E10" s="2" t="s">
        <v>959</v>
      </c>
      <c r="F10" s="2" t="s">
        <v>996</v>
      </c>
    </row>
    <row r="11" spans="2:6" ht="18.75" x14ac:dyDescent="0.3">
      <c r="B11" s="2">
        <v>1801421029</v>
      </c>
      <c r="C11" s="2" t="s">
        <v>941</v>
      </c>
      <c r="D11" s="2" t="s">
        <v>6</v>
      </c>
      <c r="E11" s="2" t="s">
        <v>997</v>
      </c>
      <c r="F11" s="2" t="s">
        <v>965</v>
      </c>
    </row>
    <row r="12" spans="2:6" ht="18.75" x14ac:dyDescent="0.3">
      <c r="B12" s="2" t="s">
        <v>321</v>
      </c>
      <c r="C12" s="2" t="s">
        <v>551</v>
      </c>
      <c r="D12" s="2" t="s">
        <v>5</v>
      </c>
      <c r="E12" s="2" t="s">
        <v>998</v>
      </c>
      <c r="F12" s="2" t="s">
        <v>991</v>
      </c>
    </row>
    <row r="13" spans="2:6" ht="18.75" x14ac:dyDescent="0.3">
      <c r="B13" s="2">
        <v>1901411004</v>
      </c>
      <c r="C13" s="2" t="s">
        <v>710</v>
      </c>
      <c r="D13" s="2" t="s">
        <v>5</v>
      </c>
      <c r="E13" s="2" t="s">
        <v>1001</v>
      </c>
      <c r="F13" s="2" t="s">
        <v>1000</v>
      </c>
    </row>
  </sheetData>
  <sheetProtection password="E7A4" sheet="1" objects="1" scenarios="1"/>
  <conditionalFormatting sqref="D3">
    <cfRule type="cellIs" dxfId="1" priority="7" stopIfTrue="1" operator="equal">
      <formula>"P"</formula>
    </cfRule>
  </conditionalFormatting>
  <conditionalFormatting sqref="D4">
    <cfRule type="cellIs" dxfId="0" priority="6" stopIfTrue="1" operator="equal">
      <formula>"P"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0"/>
  <sheetViews>
    <sheetView workbookViewId="0">
      <selection activeCell="F15" sqref="F15"/>
    </sheetView>
  </sheetViews>
  <sheetFormatPr defaultRowHeight="12.75" x14ac:dyDescent="0.2"/>
  <cols>
    <col min="2" max="2" width="12.7109375" bestFit="1" customWidth="1"/>
    <col min="3" max="3" width="32.85546875" bestFit="1" customWidth="1"/>
    <col min="5" max="5" width="35.7109375" bestFit="1" customWidth="1"/>
    <col min="6" max="6" width="18.140625" bestFit="1" customWidth="1"/>
  </cols>
  <sheetData>
    <row r="1" spans="2:6" x14ac:dyDescent="0.2">
      <c r="B1" s="1061" t="s">
        <v>971</v>
      </c>
      <c r="C1" s="1062"/>
      <c r="D1" s="1062"/>
      <c r="E1" s="1062"/>
    </row>
    <row r="3" spans="2:6" x14ac:dyDescent="0.2">
      <c r="B3" s="49" t="s">
        <v>2</v>
      </c>
      <c r="C3" s="49" t="s">
        <v>986</v>
      </c>
      <c r="D3" s="49" t="s">
        <v>987</v>
      </c>
      <c r="E3" s="49" t="s">
        <v>988</v>
      </c>
      <c r="F3" s="49" t="s">
        <v>989</v>
      </c>
    </row>
    <row r="4" spans="2:6" x14ac:dyDescent="0.2">
      <c r="B4" s="50">
        <v>1801311033</v>
      </c>
      <c r="C4" s="51" t="s">
        <v>967</v>
      </c>
      <c r="D4" s="50">
        <v>2018</v>
      </c>
      <c r="E4" s="51" t="s">
        <v>968</v>
      </c>
      <c r="F4" s="44" t="s">
        <v>973</v>
      </c>
    </row>
    <row r="5" spans="2:6" x14ac:dyDescent="0.2">
      <c r="B5" s="50">
        <v>1801411022</v>
      </c>
      <c r="C5" s="51" t="s">
        <v>969</v>
      </c>
      <c r="D5" s="50">
        <v>2018</v>
      </c>
      <c r="E5" s="51" t="s">
        <v>970</v>
      </c>
      <c r="F5" s="44" t="s">
        <v>972</v>
      </c>
    </row>
    <row r="6" spans="2:6" x14ac:dyDescent="0.2">
      <c r="B6" s="50">
        <v>1801421020</v>
      </c>
      <c r="C6" s="52" t="s">
        <v>974</v>
      </c>
      <c r="D6" s="53">
        <v>2018</v>
      </c>
      <c r="E6" s="52" t="s">
        <v>975</v>
      </c>
      <c r="F6" s="44" t="s">
        <v>976</v>
      </c>
    </row>
    <row r="7" spans="2:6" x14ac:dyDescent="0.2">
      <c r="B7" s="54">
        <v>1801421032</v>
      </c>
      <c r="C7" s="52" t="s">
        <v>977</v>
      </c>
      <c r="D7" s="53">
        <v>2018</v>
      </c>
      <c r="E7" s="52" t="s">
        <v>975</v>
      </c>
      <c r="F7" s="44" t="s">
        <v>978</v>
      </c>
    </row>
    <row r="8" spans="2:6" x14ac:dyDescent="0.2">
      <c r="B8" s="54">
        <v>1801321035</v>
      </c>
      <c r="C8" s="52" t="s">
        <v>979</v>
      </c>
      <c r="D8" s="53">
        <v>2018</v>
      </c>
      <c r="E8" s="52" t="s">
        <v>980</v>
      </c>
      <c r="F8" s="44" t="s">
        <v>981</v>
      </c>
    </row>
    <row r="9" spans="2:6" x14ac:dyDescent="0.2">
      <c r="B9" s="54">
        <v>1801421006</v>
      </c>
      <c r="C9" s="52" t="s">
        <v>982</v>
      </c>
      <c r="D9" s="53">
        <v>2018</v>
      </c>
      <c r="E9" s="52" t="s">
        <v>975</v>
      </c>
      <c r="F9" s="44" t="s">
        <v>983</v>
      </c>
    </row>
    <row r="10" spans="2:6" x14ac:dyDescent="0.2">
      <c r="B10" s="55">
        <v>1801321040</v>
      </c>
      <c r="C10" s="51" t="s">
        <v>984</v>
      </c>
      <c r="D10" s="50">
        <v>2018</v>
      </c>
      <c r="E10" s="51" t="s">
        <v>980</v>
      </c>
      <c r="F10" s="44" t="s">
        <v>985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opLeftCell="A16" workbookViewId="0">
      <selection activeCell="F38" sqref="F38"/>
    </sheetView>
  </sheetViews>
  <sheetFormatPr defaultRowHeight="12.75" x14ac:dyDescent="0.2"/>
  <cols>
    <col min="3" max="3" width="36.140625" customWidth="1"/>
    <col min="4" max="4" width="11.7109375" customWidth="1"/>
    <col min="5" max="5" width="10.7109375" bestFit="1" customWidth="1"/>
    <col min="6" max="6" width="39.5703125" bestFit="1" customWidth="1"/>
    <col min="9" max="9" width="36.140625" customWidth="1"/>
  </cols>
  <sheetData>
    <row r="4" spans="1:9" ht="20.25" customHeight="1" x14ac:dyDescent="0.2">
      <c r="A4" s="56"/>
      <c r="B4" s="58" t="s">
        <v>988</v>
      </c>
      <c r="C4" s="58" t="s">
        <v>1005</v>
      </c>
      <c r="E4" s="58" t="s">
        <v>988</v>
      </c>
      <c r="F4" s="58" t="s">
        <v>1005</v>
      </c>
      <c r="H4" s="58" t="s">
        <v>988</v>
      </c>
      <c r="I4" s="58" t="s">
        <v>1005</v>
      </c>
    </row>
    <row r="5" spans="1:9" x14ac:dyDescent="0.2">
      <c r="B5" s="57" t="s">
        <v>1004</v>
      </c>
      <c r="C5" s="131" t="s">
        <v>1311</v>
      </c>
      <c r="E5" s="57" t="s">
        <v>1016</v>
      </c>
      <c r="F5" s="59" t="s">
        <v>1034</v>
      </c>
      <c r="H5" s="57" t="s">
        <v>1023</v>
      </c>
      <c r="I5" s="131" t="s">
        <v>1321</v>
      </c>
    </row>
    <row r="6" spans="1:9" x14ac:dyDescent="0.2">
      <c r="B6" s="57" t="s">
        <v>1006</v>
      </c>
      <c r="C6" s="131" t="s">
        <v>1312</v>
      </c>
      <c r="E6" s="57" t="s">
        <v>1017</v>
      </c>
      <c r="F6" s="59" t="s">
        <v>1041</v>
      </c>
      <c r="H6" s="57" t="s">
        <v>960</v>
      </c>
      <c r="I6" s="131" t="s">
        <v>1322</v>
      </c>
    </row>
    <row r="7" spans="1:9" x14ac:dyDescent="0.2">
      <c r="B7" s="57" t="s">
        <v>993</v>
      </c>
      <c r="C7" s="59" t="s">
        <v>1028</v>
      </c>
      <c r="E7" s="57" t="s">
        <v>1018</v>
      </c>
      <c r="F7" s="59" t="s">
        <v>1043</v>
      </c>
      <c r="H7" s="57" t="s">
        <v>1024</v>
      </c>
      <c r="I7" s="131" t="s">
        <v>1323</v>
      </c>
    </row>
    <row r="8" spans="1:9" x14ac:dyDescent="0.2">
      <c r="B8" s="57" t="s">
        <v>966</v>
      </c>
      <c r="C8" s="59" t="s">
        <v>1029</v>
      </c>
      <c r="H8" s="57" t="s">
        <v>997</v>
      </c>
      <c r="I8" s="59" t="s">
        <v>1032</v>
      </c>
    </row>
    <row r="9" spans="1:9" x14ac:dyDescent="0.2">
      <c r="B9" s="57" t="s">
        <v>1007</v>
      </c>
      <c r="C9" s="59" t="s">
        <v>1035</v>
      </c>
      <c r="H9" s="57" t="s">
        <v>961</v>
      </c>
      <c r="I9" s="59" t="s">
        <v>245</v>
      </c>
    </row>
    <row r="10" spans="1:9" x14ac:dyDescent="0.2">
      <c r="B10" s="57" t="s">
        <v>1008</v>
      </c>
      <c r="C10" s="59" t="s">
        <v>1036</v>
      </c>
      <c r="H10" s="57" t="s">
        <v>1025</v>
      </c>
      <c r="I10" s="59" t="s">
        <v>62</v>
      </c>
    </row>
    <row r="11" spans="1:9" x14ac:dyDescent="0.2">
      <c r="H11" s="57" t="s">
        <v>1026</v>
      </c>
      <c r="I11" s="59" t="s">
        <v>1039</v>
      </c>
    </row>
    <row r="12" spans="1:9" x14ac:dyDescent="0.2">
      <c r="H12" s="57" t="s">
        <v>1027</v>
      </c>
      <c r="I12" s="59" t="s">
        <v>1044</v>
      </c>
    </row>
    <row r="13" spans="1:9" ht="20.25" customHeight="1" x14ac:dyDescent="0.2">
      <c r="B13" s="58" t="s">
        <v>988</v>
      </c>
      <c r="C13" s="58" t="s">
        <v>1005</v>
      </c>
      <c r="E13" s="58" t="s">
        <v>988</v>
      </c>
      <c r="F13" s="58" t="s">
        <v>1005</v>
      </c>
      <c r="H13" s="57" t="s">
        <v>998</v>
      </c>
      <c r="I13" s="59" t="s">
        <v>1045</v>
      </c>
    </row>
    <row r="14" spans="1:9" x14ac:dyDescent="0.2">
      <c r="B14" s="57" t="s">
        <v>1009</v>
      </c>
      <c r="C14" s="131" t="s">
        <v>1313</v>
      </c>
      <c r="E14" s="57" t="s">
        <v>1019</v>
      </c>
      <c r="F14" s="131" t="s">
        <v>1316</v>
      </c>
    </row>
    <row r="15" spans="1:9" x14ac:dyDescent="0.2">
      <c r="B15" s="57" t="s">
        <v>1010</v>
      </c>
      <c r="C15" s="131" t="s">
        <v>1314</v>
      </c>
      <c r="E15" s="57" t="s">
        <v>1020</v>
      </c>
      <c r="F15" s="131" t="s">
        <v>1317</v>
      </c>
    </row>
    <row r="16" spans="1:9" x14ac:dyDescent="0.2">
      <c r="B16" s="57" t="s">
        <v>1011</v>
      </c>
      <c r="C16" s="131" t="s">
        <v>1315</v>
      </c>
      <c r="E16" s="57" t="s">
        <v>1021</v>
      </c>
      <c r="F16" s="131" t="s">
        <v>1318</v>
      </c>
    </row>
    <row r="17" spans="2:6" x14ac:dyDescent="0.2">
      <c r="B17" s="57" t="s">
        <v>1012</v>
      </c>
      <c r="C17" s="59" t="s">
        <v>1030</v>
      </c>
      <c r="E17" s="57" t="s">
        <v>1001</v>
      </c>
      <c r="F17" s="59" t="s">
        <v>1033</v>
      </c>
    </row>
    <row r="18" spans="2:6" x14ac:dyDescent="0.2">
      <c r="B18" s="57" t="s">
        <v>1013</v>
      </c>
      <c r="C18" s="59" t="s">
        <v>1031</v>
      </c>
      <c r="E18" s="57" t="s">
        <v>959</v>
      </c>
      <c r="F18" s="59" t="s">
        <v>1040</v>
      </c>
    </row>
    <row r="19" spans="2:6" x14ac:dyDescent="0.2">
      <c r="B19" s="57" t="s">
        <v>1014</v>
      </c>
      <c r="C19" s="59" t="s">
        <v>1037</v>
      </c>
      <c r="E19" s="57" t="s">
        <v>1022</v>
      </c>
      <c r="F19" s="59" t="s">
        <v>1042</v>
      </c>
    </row>
    <row r="20" spans="2:6" x14ac:dyDescent="0.2">
      <c r="B20" s="57" t="s">
        <v>1015</v>
      </c>
      <c r="C20" s="59" t="s">
        <v>1038</v>
      </c>
    </row>
    <row r="23" spans="2:6" ht="13.5" thickBot="1" x14ac:dyDescent="0.25"/>
    <row r="24" spans="2:6" ht="15.75" thickBot="1" x14ac:dyDescent="0.3">
      <c r="B24" s="1063" t="s">
        <v>1046</v>
      </c>
      <c r="C24" s="1064"/>
      <c r="D24" s="62" t="s">
        <v>1052</v>
      </c>
      <c r="E24" s="62" t="s">
        <v>1053</v>
      </c>
      <c r="F24" s="62" t="s">
        <v>1054</v>
      </c>
    </row>
    <row r="25" spans="2:6" x14ac:dyDescent="0.2">
      <c r="B25" s="70" t="s">
        <v>1047</v>
      </c>
      <c r="C25" s="61"/>
      <c r="D25" s="65">
        <v>2021</v>
      </c>
      <c r="E25" s="67" t="s">
        <v>1341</v>
      </c>
      <c r="F25" s="67" t="s">
        <v>1055</v>
      </c>
    </row>
    <row r="26" spans="2:6" x14ac:dyDescent="0.2">
      <c r="B26" s="70" t="s">
        <v>1048</v>
      </c>
      <c r="C26" s="61"/>
      <c r="D26" s="66">
        <v>2020</v>
      </c>
      <c r="E26" s="68"/>
      <c r="F26" s="68"/>
    </row>
    <row r="27" spans="2:6" x14ac:dyDescent="0.2">
      <c r="B27" s="70" t="s">
        <v>1049</v>
      </c>
      <c r="C27" s="61"/>
      <c r="D27" s="66">
        <v>2019</v>
      </c>
      <c r="E27" s="68"/>
      <c r="F27" s="68"/>
    </row>
    <row r="28" spans="2:6" x14ac:dyDescent="0.2">
      <c r="B28" s="70" t="s">
        <v>1050</v>
      </c>
      <c r="C28" s="61"/>
      <c r="D28" s="66">
        <v>2018</v>
      </c>
      <c r="E28" s="68"/>
      <c r="F28" s="68"/>
    </row>
    <row r="29" spans="2:6" x14ac:dyDescent="0.2">
      <c r="B29" s="70" t="s">
        <v>1051</v>
      </c>
      <c r="C29" s="60"/>
      <c r="D29" s="63"/>
      <c r="E29" s="69"/>
      <c r="F29" s="69"/>
    </row>
    <row r="30" spans="2:6" x14ac:dyDescent="0.2">
      <c r="B30" s="60"/>
      <c r="C30" s="60"/>
      <c r="D30" s="60"/>
      <c r="E30" s="60"/>
      <c r="F30" s="60"/>
    </row>
    <row r="31" spans="2:6" ht="15.75" thickBot="1" x14ac:dyDescent="0.3">
      <c r="B31" s="64"/>
      <c r="C31" s="64"/>
    </row>
    <row r="32" spans="2:6" ht="30.75" thickBot="1" x14ac:dyDescent="0.3">
      <c r="D32" s="1003" t="s">
        <v>1343</v>
      </c>
      <c r="E32" s="1002"/>
    </row>
    <row r="33" spans="4:5" x14ac:dyDescent="0.2">
      <c r="D33" s="1004">
        <v>2</v>
      </c>
      <c r="E33" s="136"/>
    </row>
    <row r="34" spans="4:5" x14ac:dyDescent="0.2">
      <c r="D34" s="1004">
        <v>4</v>
      </c>
      <c r="E34" s="136"/>
    </row>
    <row r="35" spans="4:5" x14ac:dyDescent="0.2">
      <c r="D35" s="1004">
        <v>6</v>
      </c>
      <c r="E35" s="136"/>
    </row>
    <row r="36" spans="4:5" x14ac:dyDescent="0.2">
      <c r="D36" s="1004">
        <v>8</v>
      </c>
    </row>
  </sheetData>
  <sheetProtection password="E7A4" sheet="1" objects="1" scenarios="1"/>
  <mergeCells count="1">
    <mergeCell ref="B24:C24"/>
  </mergeCells>
  <dataValidations count="4">
    <dataValidation type="list" allowBlank="1" showInputMessage="1" showErrorMessage="1" sqref="D33">
      <formula1>"1,2"</formula1>
    </dataValidation>
    <dataValidation type="list" allowBlank="1" showInputMessage="1" showErrorMessage="1" sqref="D34">
      <formula1>"3,4"</formula1>
    </dataValidation>
    <dataValidation type="list" allowBlank="1" showInputMessage="1" showErrorMessage="1" sqref="D35">
      <formula1>"5,6"</formula1>
    </dataValidation>
    <dataValidation type="list" allowBlank="1" showInputMessage="1" showErrorMessage="1" sqref="D36">
      <formula1>"7,8"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Daf_Hdr_Test</vt:lpstr>
      <vt:lpstr>MHSW SMTR GENAP 07 Maret 2022</vt:lpstr>
      <vt:lpstr>JUMLAH MAHASISWA</vt:lpstr>
      <vt:lpstr>Sheet2</vt:lpstr>
      <vt:lpstr>Sheet1</vt:lpstr>
      <vt:lpstr>cek registasi</vt:lpstr>
      <vt:lpstr>Pembimbing Akademik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Alif</cp:lastModifiedBy>
  <cp:lastPrinted>2021-01-26T03:03:22Z</cp:lastPrinted>
  <dcterms:created xsi:type="dcterms:W3CDTF">1999-09-06T03:49:23Z</dcterms:created>
  <dcterms:modified xsi:type="dcterms:W3CDTF">2022-03-21T02:50:16Z</dcterms:modified>
</cp:coreProperties>
</file>